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shaelalqahtani/Downloads/"/>
    </mc:Choice>
  </mc:AlternateContent>
  <xr:revisionPtr revIDLastSave="0" documentId="13_ncr:1_{C8C52D3E-0ACF-6A41-92C9-FD9A33E44F66}" xr6:coauthVersionLast="47" xr6:coauthVersionMax="47" xr10:uidLastSave="{00000000-0000-0000-0000-000000000000}"/>
  <bookViews>
    <workbookView xWindow="20" yWindow="500" windowWidth="27640" windowHeight="16020" xr2:uid="{6BBAA72C-452B-A54C-9F65-A36C79D06AEA}"/>
  </bookViews>
  <sheets>
    <sheet name="ميزانية المشروع" sheetId="2" r:id="rId1"/>
    <sheet name="القوائم" sheetId="3" state="hidden" r:id="rId2"/>
  </sheets>
  <definedNames>
    <definedName name="_xlnm.Print_Area" localSheetId="0">'ميزانية المشروع'!$A$1:$I$50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2" l="1"/>
  <c r="B34" i="2"/>
  <c r="B35" i="2"/>
  <c r="H35" i="2" s="1"/>
  <c r="B36" i="2"/>
  <c r="B37" i="2"/>
  <c r="H37" i="2" s="1"/>
  <c r="B38" i="2"/>
  <c r="H38" i="2" s="1"/>
  <c r="B39" i="2"/>
  <c r="H39" i="2" s="1"/>
  <c r="B40" i="2"/>
  <c r="H40" i="2" s="1"/>
  <c r="H41" i="2"/>
  <c r="B33" i="2"/>
  <c r="F32" i="2"/>
  <c r="C36" i="2"/>
  <c r="D36" i="2"/>
  <c r="E36" i="2"/>
  <c r="F36" i="2"/>
  <c r="C37" i="2"/>
  <c r="D37" i="2"/>
  <c r="E37" i="2"/>
  <c r="F37" i="2"/>
  <c r="C38" i="2"/>
  <c r="D38" i="2"/>
  <c r="E38" i="2"/>
  <c r="F38" i="2"/>
  <c r="C39" i="2"/>
  <c r="D39" i="2"/>
  <c r="E39" i="2"/>
  <c r="F39" i="2"/>
  <c r="C40" i="2"/>
  <c r="D40" i="2"/>
  <c r="E40" i="2"/>
  <c r="F40" i="2"/>
  <c r="C41" i="2"/>
  <c r="D41" i="2"/>
  <c r="E41" i="2"/>
  <c r="F41" i="2"/>
  <c r="C33" i="2"/>
  <c r="D33" i="2"/>
  <c r="C34" i="2"/>
  <c r="D34" i="2"/>
  <c r="C35" i="2"/>
  <c r="D35" i="2"/>
  <c r="D32" i="2"/>
  <c r="F33" i="2"/>
  <c r="F34" i="2"/>
  <c r="F35" i="2"/>
  <c r="E32" i="2"/>
  <c r="E33" i="2"/>
  <c r="E34" i="2"/>
  <c r="E35" i="2"/>
  <c r="C32" i="2"/>
  <c r="B32" i="2"/>
  <c r="H36" i="2" l="1"/>
  <c r="H33" i="2"/>
  <c r="H34" i="2"/>
  <c r="H42" i="2"/>
  <c r="H32" i="2"/>
  <c r="G46" i="2"/>
</calcChain>
</file>

<file path=xl/sharedStrings.xml><?xml version="1.0" encoding="utf-8"?>
<sst xmlns="http://schemas.openxmlformats.org/spreadsheetml/2006/main" count="99" uniqueCount="93">
  <si>
    <t>نموذج ميزانية المشروع</t>
  </si>
  <si>
    <t xml:space="preserve">بيانات المشروع - برنامج نافع  Project General Information - Nafea Program  </t>
  </si>
  <si>
    <t>الكلية/الإدارة  College/Directorate</t>
  </si>
  <si>
    <t>القسم  Department</t>
  </si>
  <si>
    <t xml:space="preserve">مدة المشروع </t>
  </si>
  <si>
    <t>١٢ شهر</t>
  </si>
  <si>
    <t>الحد الأعلى لميزانية المشروع</t>
  </si>
  <si>
    <t>ريال</t>
  </si>
  <si>
    <t>عنوان المقترح البحثي (بالعربية)</t>
  </si>
  <si>
    <t>Research Proposal’s Title (in English)</t>
  </si>
  <si>
    <t>الفريق البحثي  Researcher team</t>
  </si>
  <si>
    <t>دور الباحث</t>
  </si>
  <si>
    <t xml:space="preserve">أسماء الباحثين </t>
  </si>
  <si>
    <t>Researchers’ Names</t>
  </si>
  <si>
    <t>أعلى درجة علمية</t>
  </si>
  <si>
    <t>Google Scholar Link</t>
  </si>
  <si>
    <t xml:space="preserve"> Highest Degree</t>
  </si>
  <si>
    <t>الباحث الرئيس (P-I)</t>
  </si>
  <si>
    <t>دكتوراه</t>
  </si>
  <si>
    <t>مساعد باحث</t>
  </si>
  <si>
    <t>الميزانية المجدولة</t>
  </si>
  <si>
    <t>Tabulated Budget</t>
  </si>
  <si>
    <r>
      <rPr>
        <b/>
        <sz val="11"/>
        <color rgb="FF000000"/>
        <rFont val="Times New Roman"/>
        <family val="1"/>
      </rPr>
      <t>أولاً/ بند الباحثين                                                                                                                                                                                                                                                                           1</t>
    </r>
    <r>
      <rPr>
        <b/>
        <vertAlign val="superscript"/>
        <sz val="11"/>
        <color rgb="FF000000"/>
        <rFont val="Times New Roman"/>
        <family val="1"/>
      </rPr>
      <t xml:space="preserve">st </t>
    </r>
    <r>
      <rPr>
        <b/>
        <sz val="11"/>
        <color rgb="FF000000"/>
        <rFont val="Times New Roman"/>
        <family val="1"/>
      </rPr>
      <t xml:space="preserve">Item / Researchers </t>
    </r>
  </si>
  <si>
    <t>الدرجة العلمية</t>
  </si>
  <si>
    <t>المكافأة الشهرية</t>
  </si>
  <si>
    <t xml:space="preserve">الدعم المطلوب
  </t>
  </si>
  <si>
    <t>Academic Rank</t>
  </si>
  <si>
    <t>Required Support</t>
  </si>
  <si>
    <t>المجموع الفرعي/ Sub Total</t>
  </si>
  <si>
    <t>إجمالي الميزانية /budget  Total</t>
  </si>
  <si>
    <t>اسم الباحث الرئيس</t>
  </si>
  <si>
    <t>توقيع الباحث الرئيس:</t>
  </si>
  <si>
    <t>التاريخ:</t>
  </si>
  <si>
    <t>يرجى عدم الكتابة في هذا السطر أو أدناه</t>
  </si>
  <si>
    <t>يسمح بتعبئة الخانات المظللة بالأصفر فقط</t>
  </si>
  <si>
    <t>يسمح فقط بالاختيار من القائمة في الخانات المظللة باللون الرمادي</t>
  </si>
  <si>
    <t>يجب إكمال التوقيعات في الخانات المظللة بالأزرق</t>
  </si>
  <si>
    <t>الكليات</t>
  </si>
  <si>
    <t>الأقسام</t>
  </si>
  <si>
    <t>الرتب العلمية</t>
  </si>
  <si>
    <t>برامج التمويل</t>
  </si>
  <si>
    <t>مدة المشررع</t>
  </si>
  <si>
    <t xml:space="preserve">علوم الحاسب والمعلومات </t>
  </si>
  <si>
    <t>علوم الحاسبات</t>
  </si>
  <si>
    <r>
      <t>المشاريع الصغيرة (</t>
    </r>
    <r>
      <rPr>
        <b/>
        <u/>
        <sz val="10"/>
        <color theme="1"/>
        <rFont val="Times New Roman"/>
        <family val="1"/>
      </rPr>
      <t>ورقة)</t>
    </r>
    <r>
      <rPr>
        <b/>
        <sz val="10"/>
        <color theme="1"/>
        <rFont val="Times New Roman"/>
        <family val="1"/>
      </rPr>
      <t xml:space="preserve"> / Small project (25,000 ريال)</t>
    </r>
  </si>
  <si>
    <t xml:space="preserve"> باحث مشارك (Co-investigator)</t>
  </si>
  <si>
    <t>شهر</t>
  </si>
  <si>
    <t>الآداب</t>
  </si>
  <si>
    <t>نظم المعلومات</t>
  </si>
  <si>
    <t>ماجستير</t>
  </si>
  <si>
    <r>
      <t>المشاريع المتوسطة (</t>
    </r>
    <r>
      <rPr>
        <b/>
        <u/>
        <sz val="10"/>
        <color theme="1"/>
        <rFont val="Times New Roman"/>
        <family val="1"/>
      </rPr>
      <t>ورقتان)</t>
    </r>
    <r>
      <rPr>
        <b/>
        <sz val="10"/>
        <color theme="1"/>
        <rFont val="Times New Roman"/>
        <family val="1"/>
      </rPr>
      <t>/ Medium Project (50,000 ريال)</t>
    </r>
  </si>
  <si>
    <r>
      <t xml:space="preserve">مساعد  باحث </t>
    </r>
    <r>
      <rPr>
        <b/>
        <sz val="9"/>
        <color theme="1"/>
        <rFont val="Times New Roman"/>
        <family val="1"/>
      </rPr>
      <t xml:space="preserve">(Research Assistant)   </t>
    </r>
  </si>
  <si>
    <t>شهران</t>
  </si>
  <si>
    <t>التربية</t>
  </si>
  <si>
    <t>تقنية المعلومات</t>
  </si>
  <si>
    <t>بكالوريوس</t>
  </si>
  <si>
    <t xml:space="preserve">الباحثات الناشئات / Young Women Project (25,000 ريال) </t>
  </si>
  <si>
    <t xml:space="preserve">  طالبة (Student)</t>
  </si>
  <si>
    <t>٣ أشهر</t>
  </si>
  <si>
    <t>التطبيقية (المجتمع سابقًا)</t>
  </si>
  <si>
    <t>طالب جامعي</t>
  </si>
  <si>
    <t xml:space="preserve"> رائدات المستقبل/ Pioneers Of The Future (25,000 ريال)</t>
  </si>
  <si>
    <t>٤ أشهر</t>
  </si>
  <si>
    <t>اللغات والترجمة</t>
  </si>
  <si>
    <r>
      <t xml:space="preserve"> التمويل بعد النشر المصنف (</t>
    </r>
    <r>
      <rPr>
        <b/>
        <u/>
        <sz val="10"/>
        <color theme="1"/>
        <rFont val="Times New Roman"/>
        <family val="1"/>
      </rPr>
      <t>ورقة)</t>
    </r>
    <r>
      <rPr>
        <b/>
        <sz val="10"/>
        <color theme="1"/>
        <rFont val="Times New Roman"/>
        <family val="1"/>
      </rPr>
      <t xml:space="preserve">/  Project Funding after Publication (25,000 ريال) </t>
    </r>
  </si>
  <si>
    <t>٥ أشهر</t>
  </si>
  <si>
    <t>الخدمة الاجتماعية</t>
  </si>
  <si>
    <r>
      <t>التمويل بعد النشر المصنف (</t>
    </r>
    <r>
      <rPr>
        <b/>
        <u/>
        <sz val="10"/>
        <color theme="1"/>
        <rFont val="Times New Roman"/>
        <family val="1"/>
      </rPr>
      <t>ورقتان)</t>
    </r>
    <r>
      <rPr>
        <b/>
        <sz val="10"/>
        <color theme="1"/>
        <rFont val="Times New Roman"/>
        <family val="1"/>
      </rPr>
      <t xml:space="preserve">/  Project Funding after Publication  (50,000 ريال) </t>
    </r>
  </si>
  <si>
    <t>٦ أشهر</t>
  </si>
  <si>
    <t>العلوم</t>
  </si>
  <si>
    <t>مجموعة بحثية (خمسة أوراق علمية)/  Research Group  (125,000 ريال)</t>
  </si>
  <si>
    <t>٧ أشهر</t>
  </si>
  <si>
    <t>الطب البشري</t>
  </si>
  <si>
    <t>٨ أشهر</t>
  </si>
  <si>
    <t>الصيدلة</t>
  </si>
  <si>
    <t>الفيزياء</t>
  </si>
  <si>
    <t>٩ أشهر</t>
  </si>
  <si>
    <t>الهندسة</t>
  </si>
  <si>
    <t>الكيمياء</t>
  </si>
  <si>
    <t>١٠ أشهر</t>
  </si>
  <si>
    <t>الإدارة والاعمال</t>
  </si>
  <si>
    <t>الأحياء</t>
  </si>
  <si>
    <t>١١ شهر</t>
  </si>
  <si>
    <t xml:space="preserve">التصاميم والفنون </t>
  </si>
  <si>
    <t>العلوم الرياضية</t>
  </si>
  <si>
    <t>التمريض</t>
  </si>
  <si>
    <t xml:space="preserve">طب الاسنان </t>
  </si>
  <si>
    <t>الصحة وعلوم التأهيل</t>
  </si>
  <si>
    <t>القانون</t>
  </si>
  <si>
    <t>السنة التحضيرية</t>
  </si>
  <si>
    <t>معهد اللغة الإنجليزية</t>
  </si>
  <si>
    <t>مستشفى الملك عبدالله الجامعي</t>
  </si>
  <si>
    <t>مركز أبحاث العلوم الصحية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</si>
</sst>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2000401]0"/>
  </numFmts>
  <fonts count="22" x14ac:knownFonts="1">
    <font>
      <sz val="12"/>
      <color theme="1"/>
      <name val="Calibri"/>
      <family val="2"/>
      <scheme val="minor"/>
    </font>
    <font>
      <b/>
      <sz val="14"/>
      <color rgb="FF99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b/>
      <u/>
      <sz val="12"/>
      <color rgb="FFC00000"/>
      <name val="Times New Roman"/>
      <family val="1"/>
    </font>
    <font>
      <b/>
      <u/>
      <sz val="14"/>
      <color rgb="FF000000"/>
      <name val="Times New Roman"/>
      <family val="1"/>
    </font>
    <font>
      <b/>
      <u/>
      <sz val="14"/>
      <color rgb="FF99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000000"/>
      <name val="Times New Roman"/>
      <family val="1"/>
    </font>
    <font>
      <b/>
      <vertAlign val="superscript"/>
      <sz val="11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13">
    <xf numFmtId="0" fontId="0" fillId="0" borderId="0" xfId="0"/>
    <xf numFmtId="0" fontId="2" fillId="3" borderId="5" xfId="0" applyFont="1" applyFill="1" applyBorder="1" applyAlignment="1">
      <alignment horizontal="center" vertical="center" wrapText="1" readingOrder="2"/>
    </xf>
    <xf numFmtId="0" fontId="2" fillId="3" borderId="9" xfId="0" applyFont="1" applyFill="1" applyBorder="1" applyAlignment="1">
      <alignment horizontal="center" vertical="center" wrapText="1" readingOrder="2"/>
    </xf>
    <xf numFmtId="0" fontId="3" fillId="0" borderId="0" xfId="0" applyFont="1"/>
    <xf numFmtId="0" fontId="3" fillId="0" borderId="0" xfId="0" applyFont="1" applyAlignment="1">
      <alignment horizontal="right" vertical="center" wrapText="1" indent="1" readingOrder="2"/>
    </xf>
    <xf numFmtId="0" fontId="3" fillId="0" borderId="0" xfId="0" applyFont="1" applyAlignment="1">
      <alignment horizontal="right" vertical="center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6" fillId="3" borderId="12" xfId="0" applyFont="1" applyFill="1" applyBorder="1" applyAlignment="1">
      <alignment horizontal="center" vertical="center" wrapText="1" readingOrder="2"/>
    </xf>
    <xf numFmtId="0" fontId="7" fillId="3" borderId="10" xfId="0" applyFont="1" applyFill="1" applyBorder="1" applyAlignment="1">
      <alignment horizontal="center" vertical="center" wrapText="1" readingOrder="2"/>
    </xf>
    <xf numFmtId="0" fontId="0" fillId="5" borderId="16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 readingOrder="2"/>
    </xf>
    <xf numFmtId="0" fontId="0" fillId="0" borderId="0" xfId="0" applyAlignment="1">
      <alignment readingOrder="2"/>
    </xf>
    <xf numFmtId="164" fontId="0" fillId="0" borderId="0" xfId="0" applyNumberFormat="1" applyAlignment="1">
      <alignment readingOrder="2"/>
    </xf>
    <xf numFmtId="0" fontId="6" fillId="5" borderId="14" xfId="0" applyFont="1" applyFill="1" applyBorder="1" applyAlignment="1">
      <alignment horizontal="center" vertical="center" wrapText="1" readingOrder="2"/>
    </xf>
    <xf numFmtId="0" fontId="7" fillId="5" borderId="14" xfId="0" applyFont="1" applyFill="1" applyBorder="1" applyAlignment="1">
      <alignment horizontal="center" vertical="center" wrapText="1" readingOrder="2"/>
    </xf>
    <xf numFmtId="0" fontId="0" fillId="4" borderId="17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horizontal="center" vertical="center"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20" xfId="0" applyFill="1" applyBorder="1" applyAlignment="1" applyProtection="1">
      <alignment horizontal="center" vertical="center" wrapText="1"/>
      <protection locked="0"/>
    </xf>
    <xf numFmtId="0" fontId="0" fillId="4" borderId="20" xfId="0" applyFill="1" applyBorder="1" applyAlignment="1" applyProtection="1">
      <alignment wrapText="1"/>
      <protection locked="0"/>
    </xf>
    <xf numFmtId="0" fontId="0" fillId="5" borderId="17" xfId="0" applyFill="1" applyBorder="1" applyAlignment="1" applyProtection="1">
      <alignment horizontal="center" vertical="center" wrapText="1"/>
      <protection hidden="1"/>
    </xf>
    <xf numFmtId="0" fontId="0" fillId="7" borderId="17" xfId="0" applyFill="1" applyBorder="1" applyAlignment="1" applyProtection="1">
      <alignment wrapText="1"/>
      <protection locked="0"/>
    </xf>
    <xf numFmtId="0" fontId="0" fillId="7" borderId="14" xfId="0" applyFill="1" applyBorder="1" applyAlignment="1" applyProtection="1">
      <alignment wrapText="1"/>
      <protection locked="0"/>
    </xf>
    <xf numFmtId="0" fontId="0" fillId="7" borderId="20" xfId="0" applyFill="1" applyBorder="1" applyAlignment="1" applyProtection="1">
      <alignment wrapText="1"/>
      <protection locked="0"/>
    </xf>
    <xf numFmtId="0" fontId="3" fillId="7" borderId="14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5" fillId="8" borderId="0" xfId="0" applyFont="1" applyFill="1"/>
    <xf numFmtId="0" fontId="0" fillId="8" borderId="0" xfId="0" applyFill="1"/>
    <xf numFmtId="0" fontId="15" fillId="0" borderId="0" xfId="0" applyFont="1"/>
    <xf numFmtId="0" fontId="3" fillId="9" borderId="14" xfId="0" applyFont="1" applyFill="1" applyBorder="1" applyAlignment="1" applyProtection="1">
      <alignment horizontal="center" vertical="center" wrapText="1"/>
      <protection hidden="1"/>
    </xf>
    <xf numFmtId="0" fontId="0" fillId="9" borderId="4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 readingOrder="2"/>
      <protection locked="0"/>
    </xf>
    <xf numFmtId="43" fontId="3" fillId="9" borderId="14" xfId="1" applyFont="1" applyFill="1" applyBorder="1" applyAlignment="1" applyProtection="1">
      <alignment horizontal="center" vertical="center" wrapText="1"/>
      <protection hidden="1"/>
    </xf>
    <xf numFmtId="0" fontId="17" fillId="4" borderId="0" xfId="0" applyFont="1" applyFill="1"/>
    <xf numFmtId="0" fontId="17" fillId="4" borderId="0" xfId="0" applyFont="1" applyFill="1" applyAlignment="1">
      <alignment horizontal="center"/>
    </xf>
    <xf numFmtId="43" fontId="3" fillId="9" borderId="14" xfId="1" applyFont="1" applyFill="1" applyBorder="1" applyAlignment="1" applyProtection="1">
      <alignment horizontal="center" vertical="center" wrapText="1" readingOrder="1"/>
      <protection hidden="1"/>
    </xf>
    <xf numFmtId="0" fontId="6" fillId="3" borderId="18" xfId="0" applyFont="1" applyFill="1" applyBorder="1" applyAlignment="1">
      <alignment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2" fillId="9" borderId="35" xfId="0" applyFont="1" applyFill="1" applyBorder="1" applyAlignment="1" applyProtection="1">
      <alignment horizontal="center" vertical="center" wrapText="1" readingOrder="2"/>
      <protection hidden="1"/>
    </xf>
    <xf numFmtId="164" fontId="6" fillId="9" borderId="20" xfId="0" applyNumberFormat="1" applyFont="1" applyFill="1" applyBorder="1" applyAlignment="1" applyProtection="1">
      <alignment horizontal="center" vertical="center" wrapText="1" readingOrder="2"/>
      <protection hidden="1"/>
    </xf>
    <xf numFmtId="0" fontId="19" fillId="5" borderId="39" xfId="0" applyFont="1" applyFill="1" applyBorder="1" applyAlignment="1">
      <alignment horizontal="center" vertical="center"/>
    </xf>
    <xf numFmtId="0" fontId="3" fillId="9" borderId="14" xfId="0" applyFont="1" applyFill="1" applyBorder="1" applyAlignment="1" applyProtection="1">
      <alignment horizontal="center" vertical="center" wrapText="1"/>
      <protection hidden="1"/>
    </xf>
    <xf numFmtId="0" fontId="3" fillId="9" borderId="3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4" fontId="13" fillId="9" borderId="2" xfId="0" applyNumberFormat="1" applyFont="1" applyFill="1" applyBorder="1" applyAlignment="1" applyProtection="1">
      <alignment horizontal="center" vertical="center" wrapText="1" readingOrder="2"/>
      <protection hidden="1"/>
    </xf>
    <xf numFmtId="4" fontId="13" fillId="9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2" fillId="3" borderId="2" xfId="0" applyFont="1" applyFill="1" applyBorder="1" applyAlignment="1">
      <alignment horizontal="center" vertical="center" wrapText="1" readingOrder="2"/>
    </xf>
    <xf numFmtId="0" fontId="2" fillId="3" borderId="3" xfId="0" applyFont="1" applyFill="1" applyBorder="1" applyAlignment="1">
      <alignment horizontal="center" vertical="center" wrapText="1" readingOrder="2"/>
    </xf>
    <xf numFmtId="0" fontId="2" fillId="3" borderId="4" xfId="0" applyFont="1" applyFill="1" applyBorder="1" applyAlignment="1">
      <alignment horizontal="center" vertical="center" wrapText="1" readingOrder="2"/>
    </xf>
    <xf numFmtId="0" fontId="0" fillId="7" borderId="2" xfId="0" applyFill="1" applyBorder="1" applyAlignment="1" applyProtection="1">
      <alignment horizontal="center" wrapText="1"/>
      <protection locked="0"/>
    </xf>
    <xf numFmtId="0" fontId="0" fillId="7" borderId="3" xfId="0" applyFill="1" applyBorder="1" applyAlignment="1" applyProtection="1">
      <alignment horizontal="center" wrapText="1"/>
      <protection locked="0"/>
    </xf>
    <xf numFmtId="0" fontId="0" fillId="7" borderId="4" xfId="0" applyFill="1" applyBorder="1" applyAlignment="1" applyProtection="1">
      <alignment horizontal="center" wrapText="1"/>
      <protection locked="0"/>
    </xf>
    <xf numFmtId="0" fontId="0" fillId="7" borderId="2" xfId="0" applyFill="1" applyBorder="1" applyAlignment="1" applyProtection="1">
      <alignment horizontal="center"/>
      <protection locked="0"/>
    </xf>
    <xf numFmtId="0" fontId="0" fillId="7" borderId="3" xfId="0" applyFill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>
      <alignment horizontal="center" vertical="center" wrapText="1" readingOrder="2"/>
    </xf>
    <xf numFmtId="0" fontId="10" fillId="2" borderId="3" xfId="0" applyFont="1" applyFill="1" applyBorder="1" applyAlignment="1">
      <alignment horizontal="center" vertical="center" wrapText="1" readingOrder="2"/>
    </xf>
    <xf numFmtId="0" fontId="2" fillId="3" borderId="11" xfId="0" applyFont="1" applyFill="1" applyBorder="1" applyAlignment="1">
      <alignment horizontal="center" vertical="center" wrapText="1" readingOrder="2"/>
    </xf>
    <xf numFmtId="0" fontId="2" fillId="3" borderId="5" xfId="0" applyFont="1" applyFill="1" applyBorder="1" applyAlignment="1">
      <alignment horizontal="center" vertical="center" wrapText="1" readingOrder="2"/>
    </xf>
    <xf numFmtId="0" fontId="9" fillId="2" borderId="3" xfId="0" applyFont="1" applyFill="1" applyBorder="1" applyAlignment="1">
      <alignment horizontal="center" vertical="center" wrapText="1" readingOrder="2"/>
    </xf>
    <xf numFmtId="0" fontId="9" fillId="2" borderId="4" xfId="0" applyFont="1" applyFill="1" applyBorder="1" applyAlignment="1">
      <alignment horizontal="center" vertical="center" wrapText="1" readingOrder="2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>
      <alignment horizontal="center" vertical="center" wrapText="1" readingOrder="2"/>
    </xf>
    <xf numFmtId="0" fontId="2" fillId="5" borderId="14" xfId="0" applyFont="1" applyFill="1" applyBorder="1" applyAlignment="1">
      <alignment horizontal="center" vertical="center" wrapText="1" readingOrder="2"/>
    </xf>
    <xf numFmtId="0" fontId="6" fillId="5" borderId="21" xfId="0" applyFont="1" applyFill="1" applyBorder="1" applyAlignment="1">
      <alignment horizontal="center" vertical="center" wrapText="1" readingOrder="2"/>
    </xf>
    <xf numFmtId="0" fontId="6" fillId="5" borderId="27" xfId="0" applyFont="1" applyFill="1" applyBorder="1" applyAlignment="1">
      <alignment horizontal="center" vertical="center" wrapText="1" readingOrder="2"/>
    </xf>
    <xf numFmtId="0" fontId="8" fillId="3" borderId="12" xfId="0" applyFont="1" applyFill="1" applyBorder="1" applyAlignment="1">
      <alignment horizontal="center" vertical="center" wrapText="1" readingOrder="2"/>
    </xf>
    <xf numFmtId="0" fontId="8" fillId="3" borderId="13" xfId="0" applyFont="1" applyFill="1" applyBorder="1" applyAlignment="1">
      <alignment horizontal="center" vertical="center" wrapText="1" readingOrder="2"/>
    </xf>
    <xf numFmtId="0" fontId="8" fillId="3" borderId="15" xfId="0" applyFont="1" applyFill="1" applyBorder="1" applyAlignment="1">
      <alignment horizontal="center" vertical="center" wrapText="1" readingOrder="2"/>
    </xf>
    <xf numFmtId="0" fontId="8" fillId="3" borderId="6" xfId="0" applyFont="1" applyFill="1" applyBorder="1" applyAlignment="1">
      <alignment horizontal="center" vertical="center" wrapText="1" readingOrder="2"/>
    </xf>
    <xf numFmtId="0" fontId="8" fillId="3" borderId="7" xfId="0" applyFont="1" applyFill="1" applyBorder="1" applyAlignment="1">
      <alignment horizontal="center" vertical="center" wrapText="1" readingOrder="2"/>
    </xf>
    <xf numFmtId="0" fontId="8" fillId="3" borderId="8" xfId="0" applyFont="1" applyFill="1" applyBorder="1" applyAlignment="1">
      <alignment horizontal="center" vertical="center" wrapText="1" readingOrder="2"/>
    </xf>
    <xf numFmtId="0" fontId="0" fillId="7" borderId="24" xfId="0" applyFill="1" applyBorder="1" applyAlignment="1" applyProtection="1">
      <alignment horizontal="center" wrapText="1"/>
      <protection locked="0"/>
    </xf>
    <xf numFmtId="0" fontId="0" fillId="7" borderId="25" xfId="0" applyFill="1" applyBorder="1" applyAlignment="1" applyProtection="1">
      <alignment horizontal="center" wrapText="1"/>
      <protection locked="0"/>
    </xf>
    <xf numFmtId="0" fontId="0" fillId="7" borderId="26" xfId="0" applyFill="1" applyBorder="1" applyAlignment="1" applyProtection="1">
      <alignment horizontal="center" wrapText="1"/>
      <protection locked="0"/>
    </xf>
    <xf numFmtId="0" fontId="0" fillId="7" borderId="21" xfId="0" applyFill="1" applyBorder="1" applyAlignment="1" applyProtection="1">
      <alignment horizontal="center" wrapText="1"/>
      <protection locked="0"/>
    </xf>
    <xf numFmtId="0" fontId="0" fillId="7" borderId="22" xfId="0" applyFill="1" applyBorder="1" applyAlignment="1" applyProtection="1">
      <alignment horizontal="center" wrapText="1"/>
      <protection locked="0"/>
    </xf>
    <xf numFmtId="0" fontId="0" fillId="7" borderId="27" xfId="0" applyFill="1" applyBorder="1" applyAlignment="1" applyProtection="1">
      <alignment horizontal="center" wrapText="1"/>
      <protection locked="0"/>
    </xf>
    <xf numFmtId="0" fontId="0" fillId="7" borderId="28" xfId="0" applyFill="1" applyBorder="1" applyAlignment="1" applyProtection="1">
      <alignment horizontal="center" wrapText="1"/>
      <protection locked="0"/>
    </xf>
    <xf numFmtId="0" fontId="0" fillId="7" borderId="29" xfId="0" applyFill="1" applyBorder="1" applyAlignment="1" applyProtection="1">
      <alignment horizontal="center" wrapText="1"/>
      <protection locked="0"/>
    </xf>
    <xf numFmtId="0" fontId="0" fillId="7" borderId="30" xfId="0" applyFill="1" applyBorder="1" applyAlignment="1" applyProtection="1">
      <alignment horizontal="center" wrapText="1"/>
      <protection locked="0"/>
    </xf>
    <xf numFmtId="0" fontId="20" fillId="6" borderId="38" xfId="0" applyFont="1" applyFill="1" applyBorder="1" applyAlignment="1">
      <alignment horizontal="right" vertical="center" wrapText="1" readingOrder="2"/>
    </xf>
    <xf numFmtId="0" fontId="11" fillId="6" borderId="25" xfId="0" applyFont="1" applyFill="1" applyBorder="1" applyAlignment="1">
      <alignment horizontal="right" vertical="center" wrapText="1" readingOrder="2"/>
    </xf>
    <xf numFmtId="0" fontId="11" fillId="6" borderId="26" xfId="0" applyFont="1" applyFill="1" applyBorder="1" applyAlignment="1">
      <alignment horizontal="right" vertical="center" wrapText="1" readingOrder="2"/>
    </xf>
    <xf numFmtId="0" fontId="6" fillId="3" borderId="32" xfId="0" applyFont="1" applyFill="1" applyBorder="1" applyAlignment="1">
      <alignment horizontal="center" vertical="center" wrapText="1" readingOrder="2"/>
    </xf>
    <xf numFmtId="0" fontId="6" fillId="3" borderId="29" xfId="0" applyFont="1" applyFill="1" applyBorder="1" applyAlignment="1">
      <alignment horizontal="center" vertical="center" wrapText="1" readingOrder="2"/>
    </xf>
    <xf numFmtId="0" fontId="6" fillId="3" borderId="33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2" fillId="6" borderId="2" xfId="0" applyFont="1" applyFill="1" applyBorder="1" applyAlignment="1">
      <alignment horizontal="center" vertical="center" wrapText="1" readingOrder="2"/>
    </xf>
    <xf numFmtId="0" fontId="2" fillId="6" borderId="3" xfId="0" applyFont="1" applyFill="1" applyBorder="1" applyAlignment="1">
      <alignment horizontal="center" vertical="center" wrapText="1" readingOrder="2"/>
    </xf>
    <xf numFmtId="0" fontId="2" fillId="6" borderId="37" xfId="0" applyFont="1" applyFill="1" applyBorder="1" applyAlignment="1">
      <alignment horizontal="center" vertical="center" wrapText="1" readingOrder="2"/>
    </xf>
    <xf numFmtId="0" fontId="6" fillId="10" borderId="35" xfId="0" applyFont="1" applyFill="1" applyBorder="1" applyAlignment="1" applyProtection="1">
      <alignment horizontal="center" vertical="center" wrapText="1" readingOrder="2"/>
      <protection hidden="1"/>
    </xf>
    <xf numFmtId="0" fontId="6" fillId="10" borderId="36" xfId="0" applyFont="1" applyFill="1" applyBorder="1" applyAlignment="1" applyProtection="1">
      <alignment horizontal="center" vertical="center" wrapText="1" readingOrder="2"/>
      <protection hidden="1"/>
    </xf>
    <xf numFmtId="0" fontId="3" fillId="0" borderId="7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right" vertical="center" wrapText="1" readingOrder="2"/>
    </xf>
    <xf numFmtId="0" fontId="6" fillId="7" borderId="20" xfId="0" applyFont="1" applyFill="1" applyBorder="1" applyAlignment="1" applyProtection="1">
      <alignment horizontal="center" vertical="center" wrapText="1" readingOrder="2"/>
      <protection hidden="1"/>
    </xf>
    <xf numFmtId="0" fontId="6" fillId="7" borderId="34" xfId="0" applyFont="1" applyFill="1" applyBorder="1" applyAlignment="1" applyProtection="1">
      <alignment horizontal="center" vertical="center" wrapText="1" readingOrder="2"/>
      <protection hidden="1"/>
    </xf>
    <xf numFmtId="0" fontId="17" fillId="7" borderId="0" xfId="0" applyFont="1" applyFill="1" applyAlignment="1">
      <alignment horizontal="center"/>
    </xf>
    <xf numFmtId="0" fontId="18" fillId="11" borderId="0" xfId="0" applyFont="1" applyFill="1" applyAlignment="1">
      <alignment horizontal="center"/>
    </xf>
    <xf numFmtId="0" fontId="0" fillId="7" borderId="21" xfId="0" applyFill="1" applyBorder="1" applyAlignment="1" applyProtection="1">
      <alignment horizontal="center"/>
      <protection locked="0"/>
    </xf>
    <xf numFmtId="0" fontId="0" fillId="7" borderId="23" xfId="0" applyFill="1" applyBorder="1" applyAlignment="1" applyProtection="1">
      <alignment horizontal="center"/>
      <protection locked="0"/>
    </xf>
    <xf numFmtId="0" fontId="0" fillId="0" borderId="0" xfId="0" applyAlignment="1"/>
    <xf numFmtId="0" fontId="0" fillId="11" borderId="0" xfId="0" applyFill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8EE5A-3421-BB46-A522-90602D91AC19}">
  <sheetPr>
    <pageSetUpPr fitToPage="1"/>
  </sheetPr>
  <dimension ref="A1:I58"/>
  <sheetViews>
    <sheetView rightToLeft="1" tabSelected="1" topLeftCell="A36" zoomScale="132" workbookViewId="0">
      <selection activeCell="B41" sqref="B41"/>
    </sheetView>
  </sheetViews>
  <sheetFormatPr baseColWidth="10" defaultColWidth="11" defaultRowHeight="16" x14ac:dyDescent="0.2"/>
  <cols>
    <col min="1" max="1" width="4" customWidth="1"/>
    <col min="2" max="2" width="19.6640625" customWidth="1"/>
    <col min="3" max="4" width="25.33203125" customWidth="1"/>
    <col min="5" max="5" width="12" customWidth="1"/>
    <col min="6" max="6" width="22.33203125" customWidth="1"/>
    <col min="8" max="8" width="20.6640625" customWidth="1"/>
    <col min="9" max="9" width="17.1640625" customWidth="1"/>
  </cols>
  <sheetData>
    <row r="1" spans="1:9" ht="26.25" customHeight="1" x14ac:dyDescent="0.2">
      <c r="D1" s="44" t="s">
        <v>0</v>
      </c>
      <c r="E1" s="44"/>
      <c r="F1" s="44"/>
    </row>
    <row r="3" spans="1:9" ht="19" customHeight="1" thickBot="1" x14ac:dyDescent="0.25">
      <c r="B3" s="47" t="s">
        <v>1</v>
      </c>
      <c r="C3" s="48"/>
      <c r="D3" s="48"/>
      <c r="E3" s="48"/>
      <c r="F3" s="48"/>
      <c r="G3" s="48"/>
      <c r="H3" s="48"/>
      <c r="I3" s="49"/>
    </row>
    <row r="4" spans="1:9" ht="54" customHeight="1" thickBot="1" x14ac:dyDescent="0.25">
      <c r="B4" s="6" t="s">
        <v>2</v>
      </c>
      <c r="C4" s="67"/>
      <c r="D4" s="68"/>
      <c r="E4" s="6" t="s">
        <v>3</v>
      </c>
      <c r="F4" s="69"/>
      <c r="G4" s="70"/>
      <c r="H4" s="70"/>
      <c r="I4" s="71"/>
    </row>
    <row r="5" spans="1:9" ht="17" thickBot="1" x14ac:dyDescent="0.25"/>
    <row r="6" spans="1:9" ht="29" customHeight="1" thickBot="1" x14ac:dyDescent="0.25">
      <c r="B6" s="6" t="s">
        <v>4</v>
      </c>
      <c r="C6" s="35" t="s">
        <v>5</v>
      </c>
      <c r="D6" s="52" t="s">
        <v>6</v>
      </c>
      <c r="E6" s="53"/>
      <c r="F6" s="54"/>
      <c r="G6" s="50">
        <v>25000</v>
      </c>
      <c r="H6" s="51"/>
      <c r="I6" s="34" t="s">
        <v>7</v>
      </c>
    </row>
    <row r="7" spans="1:9" ht="17" thickBot="1" x14ac:dyDescent="0.25"/>
    <row r="8" spans="1:9" ht="35" thickBot="1" x14ac:dyDescent="0.25">
      <c r="B8" s="6" t="s">
        <v>8</v>
      </c>
      <c r="C8" s="55"/>
      <c r="D8" s="56"/>
      <c r="E8" s="56"/>
      <c r="F8" s="56"/>
      <c r="G8" s="56"/>
      <c r="H8" s="56"/>
      <c r="I8" s="57"/>
    </row>
    <row r="9" spans="1:9" ht="17" thickBot="1" x14ac:dyDescent="0.25"/>
    <row r="10" spans="1:9" ht="52" customHeight="1" thickBot="1" x14ac:dyDescent="0.25">
      <c r="B10" s="58"/>
      <c r="C10" s="59"/>
      <c r="D10" s="59"/>
      <c r="E10" s="59"/>
      <c r="F10" s="59"/>
      <c r="G10" s="60"/>
      <c r="H10" s="52" t="s">
        <v>9</v>
      </c>
      <c r="I10" s="54"/>
    </row>
    <row r="12" spans="1:9" ht="17" thickBot="1" x14ac:dyDescent="0.25"/>
    <row r="13" spans="1:9" ht="19" customHeight="1" thickBot="1" x14ac:dyDescent="0.25">
      <c r="A13" s="47" t="s">
        <v>10</v>
      </c>
      <c r="B13" s="48"/>
      <c r="C13" s="48"/>
      <c r="D13" s="48"/>
      <c r="E13" s="48"/>
      <c r="F13" s="48"/>
      <c r="G13" s="48"/>
      <c r="H13" s="48"/>
      <c r="I13" s="49"/>
    </row>
    <row r="14" spans="1:9" ht="31" customHeight="1" thickBot="1" x14ac:dyDescent="0.25">
      <c r="A14" s="1"/>
      <c r="B14" s="63" t="s">
        <v>11</v>
      </c>
      <c r="C14" s="63" t="s">
        <v>12</v>
      </c>
      <c r="D14" s="63" t="s">
        <v>13</v>
      </c>
      <c r="E14" s="7" t="s">
        <v>14</v>
      </c>
      <c r="F14" s="76" t="s">
        <v>15</v>
      </c>
      <c r="G14" s="77"/>
      <c r="H14" s="77"/>
      <c r="I14" s="78"/>
    </row>
    <row r="15" spans="1:9" ht="32" customHeight="1" thickBot="1" x14ac:dyDescent="0.25">
      <c r="A15" s="2"/>
      <c r="B15" s="72"/>
      <c r="C15" s="72"/>
      <c r="D15" s="64"/>
      <c r="E15" s="8" t="s">
        <v>16</v>
      </c>
      <c r="F15" s="79"/>
      <c r="G15" s="80"/>
      <c r="H15" s="80"/>
      <c r="I15" s="81"/>
    </row>
    <row r="16" spans="1:9" ht="17" x14ac:dyDescent="0.2">
      <c r="A16" s="9">
        <v>1</v>
      </c>
      <c r="B16" s="22" t="s">
        <v>17</v>
      </c>
      <c r="C16" s="23"/>
      <c r="D16" s="23"/>
      <c r="E16" s="17" t="s">
        <v>18</v>
      </c>
      <c r="F16" s="82"/>
      <c r="G16" s="83"/>
      <c r="H16" s="83"/>
      <c r="I16" s="84"/>
    </row>
    <row r="17" spans="1:9" x14ac:dyDescent="0.2">
      <c r="A17" s="10">
        <v>2</v>
      </c>
      <c r="B17" s="18"/>
      <c r="C17" s="24"/>
      <c r="D17" s="24"/>
      <c r="E17" s="19"/>
      <c r="F17" s="85"/>
      <c r="G17" s="86"/>
      <c r="H17" s="86"/>
      <c r="I17" s="87"/>
    </row>
    <row r="18" spans="1:9" x14ac:dyDescent="0.2">
      <c r="A18" s="10">
        <v>3</v>
      </c>
      <c r="B18" s="18"/>
      <c r="C18" s="24"/>
      <c r="D18" s="24"/>
      <c r="E18" s="19"/>
      <c r="F18" s="85"/>
      <c r="G18" s="86"/>
      <c r="H18" s="86"/>
      <c r="I18" s="87"/>
    </row>
    <row r="19" spans="1:9" x14ac:dyDescent="0.2">
      <c r="A19" s="10">
        <v>4</v>
      </c>
      <c r="B19" s="18"/>
      <c r="C19" s="24"/>
      <c r="D19" s="24"/>
      <c r="E19" s="19"/>
      <c r="F19" s="85"/>
      <c r="G19" s="86"/>
      <c r="H19" s="86"/>
      <c r="I19" s="87"/>
    </row>
    <row r="20" spans="1:9" x14ac:dyDescent="0.2">
      <c r="A20" s="10">
        <v>5</v>
      </c>
      <c r="B20" s="18"/>
      <c r="C20" s="24"/>
      <c r="D20" s="24"/>
      <c r="E20" s="19"/>
      <c r="F20" s="85"/>
      <c r="G20" s="86"/>
      <c r="H20" s="86"/>
      <c r="I20" s="87"/>
    </row>
    <row r="21" spans="1:9" x14ac:dyDescent="0.2">
      <c r="A21" s="10">
        <v>6</v>
      </c>
      <c r="B21" s="18"/>
      <c r="C21" s="24"/>
      <c r="D21" s="24"/>
      <c r="E21" s="19"/>
      <c r="F21" s="85"/>
      <c r="G21" s="86"/>
      <c r="H21" s="86"/>
      <c r="I21" s="87"/>
    </row>
    <row r="22" spans="1:9" x14ac:dyDescent="0.2">
      <c r="A22" s="10">
        <v>7</v>
      </c>
      <c r="B22" s="18"/>
      <c r="C22" s="24"/>
      <c r="D22" s="24"/>
      <c r="E22" s="19"/>
      <c r="F22" s="85"/>
      <c r="G22" s="86"/>
      <c r="H22" s="86"/>
      <c r="I22" s="87"/>
    </row>
    <row r="23" spans="1:9" x14ac:dyDescent="0.2">
      <c r="A23" s="10">
        <v>8</v>
      </c>
      <c r="B23" s="18"/>
      <c r="C23" s="24"/>
      <c r="D23" s="24"/>
      <c r="E23" s="19"/>
      <c r="F23" s="85"/>
      <c r="G23" s="86"/>
      <c r="H23" s="86"/>
      <c r="I23" s="87"/>
    </row>
    <row r="24" spans="1:9" x14ac:dyDescent="0.2">
      <c r="A24" s="10">
        <v>9</v>
      </c>
      <c r="B24" s="18"/>
      <c r="C24" s="24"/>
      <c r="D24" s="24"/>
      <c r="E24" s="19"/>
      <c r="F24" s="85"/>
      <c r="G24" s="86"/>
      <c r="H24" s="86"/>
      <c r="I24" s="87"/>
    </row>
    <row r="25" spans="1:9" ht="18" thickBot="1" x14ac:dyDescent="0.25">
      <c r="A25" s="11">
        <v>10</v>
      </c>
      <c r="B25" s="20" t="s">
        <v>19</v>
      </c>
      <c r="C25" s="25"/>
      <c r="D25" s="25"/>
      <c r="E25" s="21"/>
      <c r="F25" s="88"/>
      <c r="G25" s="89"/>
      <c r="H25" s="89"/>
      <c r="I25" s="90"/>
    </row>
    <row r="27" spans="1:9" ht="17" thickBot="1" x14ac:dyDescent="0.25"/>
    <row r="28" spans="1:9" ht="19" customHeight="1" thickBot="1" x14ac:dyDescent="0.25">
      <c r="A28" s="61" t="s">
        <v>20</v>
      </c>
      <c r="B28" s="62"/>
      <c r="C28" s="62"/>
      <c r="D28" s="62"/>
      <c r="E28" s="62"/>
      <c r="F28" s="62" t="s">
        <v>21</v>
      </c>
      <c r="G28" s="65"/>
      <c r="H28" s="65"/>
      <c r="I28" s="66"/>
    </row>
    <row r="29" spans="1:9" ht="16" customHeight="1" x14ac:dyDescent="0.2">
      <c r="A29" s="91" t="s">
        <v>22</v>
      </c>
      <c r="B29" s="92"/>
      <c r="C29" s="92"/>
      <c r="D29" s="92"/>
      <c r="E29" s="92"/>
      <c r="F29" s="92"/>
      <c r="G29" s="92"/>
      <c r="H29" s="92"/>
      <c r="I29" s="93"/>
    </row>
    <row r="30" spans="1:9" ht="42" customHeight="1" x14ac:dyDescent="0.2">
      <c r="A30" s="10"/>
      <c r="B30" s="73" t="s">
        <v>11</v>
      </c>
      <c r="C30" s="73" t="s">
        <v>12</v>
      </c>
      <c r="D30" s="73" t="s">
        <v>13</v>
      </c>
      <c r="E30" s="15" t="s">
        <v>23</v>
      </c>
      <c r="F30" s="15" t="s">
        <v>24</v>
      </c>
      <c r="G30" s="15" t="s">
        <v>25</v>
      </c>
      <c r="H30" s="74"/>
      <c r="I30" s="75"/>
    </row>
    <row r="31" spans="1:9" ht="42" customHeight="1" x14ac:dyDescent="0.2">
      <c r="A31" s="10"/>
      <c r="B31" s="73"/>
      <c r="C31" s="73"/>
      <c r="D31" s="73"/>
      <c r="E31" s="16" t="s">
        <v>26</v>
      </c>
      <c r="F31" s="15"/>
      <c r="G31" s="15" t="s">
        <v>27</v>
      </c>
      <c r="H31" s="74"/>
      <c r="I31" s="75"/>
    </row>
    <row r="32" spans="1:9" ht="25" customHeight="1" x14ac:dyDescent="0.2">
      <c r="A32" s="40">
        <v>1</v>
      </c>
      <c r="B32" s="33" t="str">
        <f>IF(B16&lt;&gt; "",B16,"")</f>
        <v>الباحث الرئيس (P-I)</v>
      </c>
      <c r="C32" s="33" t="str">
        <f>IF(C16&lt;&gt; "",C16,"")</f>
        <v/>
      </c>
      <c r="D32" s="33" t="str">
        <f>IF(D16&lt;&gt; "",D16,"")</f>
        <v/>
      </c>
      <c r="E32" s="33" t="str">
        <f>IF(E16&lt;&gt; "",E16,"")</f>
        <v>دكتوراه</v>
      </c>
      <c r="F32" s="39" t="str">
        <f>IF(G32/12=0,"",G32/IF($C$6="١٢ شهر",12,IF($C$6="١١ شهر",11,IF($C$6="١٠ أشهر",10,IF($C$6="٩ أشهر",9,IF($C$6="٨ أشهر",8,IF($C$6="٧ أشهر",7,IF($C$6="٦ أشهر",6,IF($C$6="٥ شهر",5,IF($C$6="٤ أشهر",4,IF($C$6="٣ أشهر",3,IF($C$6="شهران",2,IF($C$6="شهر",1)))))))))))))</f>
        <v/>
      </c>
      <c r="G32" s="26"/>
      <c r="H32" s="45" t="str">
        <f>IF(B32="الباحث الرئيس (P-I)",IF(E32="دكتوراه",IF(F32&gt;1200,"لا يمكن أن تتجاوز مكافأة الباحث الرئيس ١٢٠٠ ريال في الشهر","مكافأة الباحث الرئيس ضمن النطاق المسموح به")))</f>
        <v>لا يمكن أن تتجاوز مكافأة الباحث الرئيس ١٢٠٠ ريال في الشهر</v>
      </c>
      <c r="I32" s="46"/>
    </row>
    <row r="33" spans="1:9" ht="28" customHeight="1" x14ac:dyDescent="0.2">
      <c r="A33" s="40">
        <v>2</v>
      </c>
      <c r="B33" s="33" t="str">
        <f t="shared" ref="B33:B40" si="0">IF(B17&lt;&gt;"",B17,IF(C17="","","يجب تحديد دور الباحث"))</f>
        <v/>
      </c>
      <c r="C33" s="33" t="str">
        <f t="shared" ref="C33:D35" si="1">IF(C17&lt;&gt; "",C17,"")</f>
        <v/>
      </c>
      <c r="D33" s="33" t="str">
        <f t="shared" si="1"/>
        <v/>
      </c>
      <c r="E33" s="33" t="str">
        <f t="shared" ref="E33" si="2">IF(E17&lt;&gt; "",E17,"")</f>
        <v/>
      </c>
      <c r="F33" s="36" t="str">
        <f t="shared" ref="F33:F35" si="3">IF(G33/12=0,"",G33/IF($C$6="١٢ شهر",12,IF($C$6="١١ شهر",11,IF($C$6="١٠ أشهر",10,IF($C$6="٩ أشهر",9,IF($C$6="٨ أشهر",8,IF($C$6="٧ أشهر",7,IF($C$6="٦ شهر",6,IF($C$6="٥ شهر",5,IF($C$6="٤ أشهر",4,IF($C$6="٣ أشهر",3,IF($C$6="شهران",2,IF($C$6="شهر",1)))))))))))))</f>
        <v/>
      </c>
      <c r="G33" s="26"/>
      <c r="H33" s="45" t="str">
        <f>IF(B33="","",IF(B33=القوائم!$E$2,IF(E33="دكتوراه",IF(F33&gt;1000,"لا يمكن أن تتجاوز مكافأة الباحث المشارك ١٠٠٠ ريال في الشهر","مكافأة الباحث المشارك ضمن النطاق المسموح به")),IF(B33=القوائم!$E$3,IF(E33=القوائم!$C$3,IF(F33&gt;800,"لا يمكن أن تتجاوز مكافأة مساعد الباحث من حملة المجاستير ٨٠٠ ريال في الشهر","مكافأة مساعد الباحث ضمن النطاق المسموح به"),IF(B33=القوائم!$E$3,IF(E33=القوائم!$C$4,IF(F33&gt;600,"لا يمكن أن تتجاوز مكافأة مساعد الباحث من حملة البكالوريوس ٦٠٠ ريال في الشهر","مكافأة مساعد الباحث ضمن النطاق المسموح به"),IF(OR(B33=القوائم!$E$4,B33=القوائم!$E$3),IF(E33=القوائم!$C$5,IF(F33&gt;400,"لا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33" s="46"/>
    </row>
    <row r="34" spans="1:9" ht="28" customHeight="1" x14ac:dyDescent="0.2">
      <c r="A34" s="40">
        <v>3</v>
      </c>
      <c r="B34" s="33" t="str">
        <f t="shared" si="0"/>
        <v/>
      </c>
      <c r="C34" s="33" t="str">
        <f t="shared" si="1"/>
        <v/>
      </c>
      <c r="D34" s="33" t="str">
        <f t="shared" si="1"/>
        <v/>
      </c>
      <c r="E34" s="33" t="str">
        <f t="shared" ref="E34" si="4">IF(E18&lt;&gt; "",E18,"")</f>
        <v/>
      </c>
      <c r="F34" s="36" t="str">
        <f t="shared" si="3"/>
        <v/>
      </c>
      <c r="G34" s="26"/>
      <c r="H34" s="45" t="str">
        <f>IF(B34="","",IF(B34=القوائم!$E$2,IF(E34="دكتوراه",IF(F34&gt;1000,"لا يمكن أن تتجاوز مكافأة الباحث المشارك ١٠٠٠ ريال في الشهر","مكافأة الباحث المشارك ضمن النطاق المسموح به")),IF(B34=القوائم!$E$3,IF(E34=القوائم!$C$3,IF(F34&gt;800,"لا يمكن أن تتجاوز مكافأة مساعد الباحث من حملة المجاستير ٨٠٠ ريال في الشهر","مكافأة مساعد الباحث ضمن النطاق المسموح به"),IF(B34=القوائم!$E$3,IF(E34=القوائم!$C$4,IF(F34&gt;600,"لا يمكن أن تتجاوز مكافأة مساعد الباحث من حملة البكالوريوس ٦٠٠ ريال في الشهر","مكافأة مساعد الباحث ضمن النطاق المسموح به"),IF(OR(B34=القوائم!$E$4,B34=القوائم!$E$3),IF(E34=القوائم!$C$5,IF(F34&gt;400,"لا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34" s="46"/>
    </row>
    <row r="35" spans="1:9" ht="29" customHeight="1" x14ac:dyDescent="0.2">
      <c r="A35" s="40">
        <v>4</v>
      </c>
      <c r="B35" s="33" t="str">
        <f t="shared" si="0"/>
        <v/>
      </c>
      <c r="C35" s="33" t="str">
        <f t="shared" si="1"/>
        <v/>
      </c>
      <c r="D35" s="33" t="str">
        <f t="shared" si="1"/>
        <v/>
      </c>
      <c r="E35" s="33" t="str">
        <f t="shared" ref="E35:E41" si="5">IF(E19&lt;&gt; "",E19,"")</f>
        <v/>
      </c>
      <c r="F35" s="36" t="str">
        <f t="shared" si="3"/>
        <v/>
      </c>
      <c r="G35" s="26"/>
      <c r="H35" s="45" t="str">
        <f>IF(B35="","",IF(B35=القوائم!$E$2,IF(E35="دكتوراه",IF(F35&gt;1000,"لا يمكن أن تتجاوز مكافأة الباحث المشارك ١٠٠٠ ريال في الشهر","مكافأة الباحث المشارك ضمن النطاق المسموح به")),IF(B35=القوائم!$E$3,IF(E35=القوائم!$C$3,IF(F35&gt;800,"لا يمكن أن تتجاوز مكافأة مساعد الباحث من حملة المجاستير ٨٠٠ ريال في الشهر","مكافأة مساعد الباحث ضمن النطاق المسموح به"),IF(B35=القوائم!$E$3,IF(E35=القوائم!$C$4,IF(F35&gt;600,"لا يمكن أن تتجاوز مكافأة مساعد الباحث من حملة البكالوريوس ٦٠٠ ريال في الشهر","مكافأة مساعد الباحث ضمن النطاق المسموح به"),IF(OR(B35=القوائم!$E$4,B35=القوائم!$E$3),IF(E35=القوائم!$C$5,IF(F35&gt;400,"لا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35" s="46"/>
    </row>
    <row r="36" spans="1:9" ht="29" customHeight="1" x14ac:dyDescent="0.2">
      <c r="A36" s="40">
        <v>5</v>
      </c>
      <c r="B36" s="33" t="str">
        <f t="shared" si="0"/>
        <v/>
      </c>
      <c r="C36" s="33" t="str">
        <f t="shared" ref="C36:D36" si="6">IF(C20&lt;&gt; "",C20,"")</f>
        <v/>
      </c>
      <c r="D36" s="33" t="str">
        <f t="shared" si="6"/>
        <v/>
      </c>
      <c r="E36" s="33" t="str">
        <f t="shared" si="5"/>
        <v/>
      </c>
      <c r="F36" s="36" t="str">
        <f t="shared" ref="F36:F41" si="7">IF(G36/12=0,"",G36/IF($C$6="١٢ شهر",12,IF($C$6="١١ شهر",11,IF($C$6="١٠ أشهر",10,IF($C$6="٩ أشهر",9,IF($C$6="٨ أشهر",8,IF($C$6="٧ أشهر",7,IF($C$6="٦ شهر",6,IF($C$6="٥ شهر",5,IF($C$6="٤ أشهر",4,IF($C$6="٣ أشهر",3,IF($C$6="شهران",2,IF($C$6="شهر",1)))))))))))))</f>
        <v/>
      </c>
      <c r="G36" s="26"/>
      <c r="H36" s="45" t="str">
        <f>IF(B36="","",IF(B36=القوائم!$E$2,IF(E36="دكتوراه",IF(F36&gt;1000,"لا يمكن أن تتجاوز مكافأة الباحث المشارك ١٠٠٠ ريال في الشهر","مكافأة الباحث المشارك ضمن النطاق المسموح به")),IF(B36=القوائم!$E$3,IF(E36=القوائم!$C$3,IF(F36&gt;800,"لا يمكن أن تتجاوز مكافأة مساعد الباحث من حملة المجاستير ٨٠٠ ريال في الشهر","مكافأة مساعد الباحث ضمن النطاق المسموح به"),IF(B36=القوائم!$E$3,IF(E36=القوائم!$C$4,IF(F36&gt;600,"لا يمكن أن تتجاوز مكافأة مساعد الباحث من حملة البكالوريوس ٦٠٠ ريال في الشهر","مكافأة مساعد الباحث ضمن النطاق المسموح به"),IF(OR(B36=القوائم!$E$4,B36=القوائم!$E$3),IF(E36=القوائم!$C$5,IF(F36&gt;400,"لا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36" s="46"/>
    </row>
    <row r="37" spans="1:9" ht="25" customHeight="1" x14ac:dyDescent="0.2">
      <c r="A37" s="40">
        <v>6</v>
      </c>
      <c r="B37" s="33" t="str">
        <f t="shared" si="0"/>
        <v/>
      </c>
      <c r="C37" s="33" t="str">
        <f t="shared" ref="C37:D37" si="8">IF(C21&lt;&gt; "",C21,"")</f>
        <v/>
      </c>
      <c r="D37" s="33" t="str">
        <f t="shared" si="8"/>
        <v/>
      </c>
      <c r="E37" s="33" t="str">
        <f t="shared" si="5"/>
        <v/>
      </c>
      <c r="F37" s="36" t="str">
        <f t="shared" si="7"/>
        <v/>
      </c>
      <c r="G37" s="26"/>
      <c r="H37" s="45" t="str">
        <f>IF(B37="","",IF(B37=القوائم!$E$2,IF(E37="دكتوراه",IF(F37&gt;1000,"لا يمكن أن تتجاوز مكافأة الباحث المشارك ١٠٠٠ ريال في الشهر","مكافأة الباحث المشارك ضمن النطاق المسموح به")),IF(B37=القوائم!$E$3,IF(E37=القوائم!$C$3,IF(F37&gt;800,"لا يمكن أن تتجاوز مكافأة مساعد الباحث من حملة المجاستير ٨٠٠ ريال في الشهر","مكافأة مساعد الباحث ضمن النطاق المسموح به"),IF(B37=القوائم!$E$3,IF(E37=القوائم!$C$4,IF(F37&gt;600,"لا يمكن أن تتجاوز مكافأة مساعد الباحث من حملة البكالوريوس ٦٠٠ ريال في الشهر","مكافأة مساعد الباحث ضمن النطاق المسموح به"),IF(OR(B37=القوائم!$E$4,B37=القوائم!$E$3),IF(E37=القوائم!$C$5,IF(F37&gt;400,"لا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37" s="46"/>
    </row>
    <row r="38" spans="1:9" ht="26" customHeight="1" x14ac:dyDescent="0.2">
      <c r="A38" s="40">
        <v>7</v>
      </c>
      <c r="B38" s="33" t="str">
        <f t="shared" si="0"/>
        <v/>
      </c>
      <c r="C38" s="33" t="str">
        <f t="shared" ref="C38:D38" si="9">IF(C22&lt;&gt; "",C22,"")</f>
        <v/>
      </c>
      <c r="D38" s="33" t="str">
        <f t="shared" si="9"/>
        <v/>
      </c>
      <c r="E38" s="33" t="str">
        <f t="shared" si="5"/>
        <v/>
      </c>
      <c r="F38" s="36" t="str">
        <f t="shared" si="7"/>
        <v/>
      </c>
      <c r="G38" s="26"/>
      <c r="H38" s="45" t="str">
        <f>IF(B38="","",IF(B38=القوائم!$E$2,IF(E38="دكتوراه",IF(F38&gt;1000,"لا يمكن أن تتجاوز مكافأة الباحث المشارك ١٠٠٠ ريال في الشهر","مكافأة الباحث المشارك ضمن النطاق المسموح به")),IF(B38=القوائم!$E$3,IF(E38=القوائم!$C$3,IF(F38&gt;800,"لا يمكن أن تتجاوز مكافأة مساعد الباحث من حملة المجاستير ٨٠٠ ريال في الشهر","مكافأة مساعد الباحث ضمن النطاق المسموح به"),IF(B38=القوائم!$E$3,IF(E38=القوائم!$C$4,IF(F38&gt;600,"لا يمكن أن تتجاوز مكافأة مساعد الباحث من حملة البكالوريوس ٦٠٠ ريال في الشهر","مكافأة مساعد الباحث ضمن النطاق المسموح به"),IF(OR(B38=القوائم!$E$4,B38=القوائم!$E$3),IF(E38=القوائم!$C$5,IF(F38&gt;400,"لا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38" s="46"/>
    </row>
    <row r="39" spans="1:9" ht="25" customHeight="1" x14ac:dyDescent="0.2">
      <c r="A39" s="40">
        <v>8</v>
      </c>
      <c r="B39" s="33" t="str">
        <f t="shared" si="0"/>
        <v/>
      </c>
      <c r="C39" s="33" t="str">
        <f t="shared" ref="C39:D39" si="10">IF(C23&lt;&gt; "",C23,"")</f>
        <v/>
      </c>
      <c r="D39" s="33" t="str">
        <f t="shared" si="10"/>
        <v/>
      </c>
      <c r="E39" s="33" t="str">
        <f t="shared" si="5"/>
        <v/>
      </c>
      <c r="F39" s="36" t="str">
        <f t="shared" si="7"/>
        <v/>
      </c>
      <c r="G39" s="26"/>
      <c r="H39" s="45" t="str">
        <f>IF(B39="","",IF(B39=القوائم!$E$2,IF(E39="دكتوراه",IF(F39&gt;1000,"لا يمكن أن تتجاوز مكافأة الباحث المشارك ١٠٠٠ ريال في الشهر","مكافأة الباحث المشارك ضمن النطاق المسموح به")),IF(B39=القوائم!$E$3,IF(E39=القوائم!$C$3,IF(F39&gt;800,"لا يمكن أن تتجاوز مكافأة مساعد الباحث من حملة المجاستير ٨٠٠ ريال في الشهر","مكافأة مساعد الباحث ضمن النطاق المسموح به"),IF(B39=القوائم!$E$3,IF(E39=القوائم!$C$4,IF(F39&gt;600,"لا يمكن أن تتجاوز مكافأة مساعد الباحث من حملة البكالوريوس ٦٠٠ ريال في الشهر","مكافأة مساعد الباحث ضمن النطاق المسموح به"),IF(OR(B39=القوائم!$E$4,B39=القوائم!$E$3),IF(E39=القوائم!$C$5,IF(F39&gt;400,"لا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39" s="46"/>
    </row>
    <row r="40" spans="1:9" ht="26" customHeight="1" x14ac:dyDescent="0.2">
      <c r="A40" s="40">
        <v>9</v>
      </c>
      <c r="B40" s="33" t="str">
        <f t="shared" si="0"/>
        <v/>
      </c>
      <c r="C40" s="33" t="str">
        <f t="shared" ref="C40:D40" si="11">IF(C24&lt;&gt; "",C24,"")</f>
        <v/>
      </c>
      <c r="D40" s="33" t="str">
        <f t="shared" si="11"/>
        <v/>
      </c>
      <c r="E40" s="33" t="str">
        <f t="shared" si="5"/>
        <v/>
      </c>
      <c r="F40" s="36" t="str">
        <f t="shared" si="7"/>
        <v/>
      </c>
      <c r="G40" s="26"/>
      <c r="H40" s="45" t="str">
        <f>IF(B40="","",IF(B40=القوائم!$E$2,IF(E40="دكتوراه",IF(F40&gt;1000,"لا يمكن أن تتجاوز مكافأة الباحث المشارك ١٠٠٠ ريال في الشهر","مكافأة الباحث المشارك ضمن النطاق المسموح به")),IF(B40=القوائم!$E$3,IF(E40=القوائم!$C$3,IF(F40&gt;800,"لا يمكن أن تتجاوز مكافأة مساعد الباحث من حملة المجاستير ٨٠٠ ريال في الشهر","مكافأة مساعد الباحث ضمن النطاق المسموح به"),IF(B40=القوائم!$E$3,IF(E40=القوائم!$C$4,IF(F40&gt;600,"لا يمكن أن تتجاوز مكافأة مساعد الباحث من حملة البكالوريوس ٦٠٠ ريال في الشهر","مكافأة مساعد الباحث ضمن النطاق المسموح به"),IF(OR(B40=القوائم!$E$4,B40=القوائم!$E$3),IF(E40=القوائم!$C$5,IF(F40&gt;400,"لا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0" s="46"/>
    </row>
    <row r="41" spans="1:9" ht="30" customHeight="1" x14ac:dyDescent="0.2">
      <c r="A41" s="40">
        <v>10</v>
      </c>
      <c r="B41" s="33"/>
      <c r="C41" s="33" t="str">
        <f t="shared" ref="C41:D41" si="12">IF(C25&lt;&gt; "",C25,"")</f>
        <v/>
      </c>
      <c r="D41" s="33" t="str">
        <f t="shared" si="12"/>
        <v/>
      </c>
      <c r="E41" s="33" t="str">
        <f t="shared" si="5"/>
        <v/>
      </c>
      <c r="F41" s="36" t="str">
        <f t="shared" si="7"/>
        <v/>
      </c>
      <c r="G41" s="26"/>
      <c r="H41" s="45" t="str">
        <f>IF(B41="","",IF(B41=القوائم!$E$2,IF(E41="دكتوراه",IF(F41&gt;1000,"لا يمكن أن تتجاوز مكافأة الباحث المشارك ١٠٠٠ ريال في الشهر","مكافأة الباحث المشارك ضمن النطاق المسموح به")),IF(B41=القوائم!$E$3,IF(E41=القوائم!$C$3,IF(F41&gt;800,"لا يمكن أن تتجاوز مكافأة مساعد الباحث من حملة المجاستير ٨٠٠ ريال في الشهر","مكافأة مساعد الباحث ضمن النطاق المسموح به"),IF(B41=القوائم!$E$3,IF(E41=القوائم!$C$4,IF(F41&gt;600,"لا يمكن أن تتجاوز مكافأة مساعد الباحث من حملة البكالوريوس ٦٠٠ ريال في الشهر","مكافأة مساعد الباحث ضمن النطاق المسموح به"),IF(OR(B41=القوائم!$E$4,B41=القوائم!$E$3),IF(E41=القوائم!$C$5,IF(F41&gt;400,"لا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1" s="46"/>
    </row>
    <row r="42" spans="1:9" ht="37" customHeight="1" thickBot="1" x14ac:dyDescent="0.25">
      <c r="A42" s="94" t="s">
        <v>28</v>
      </c>
      <c r="B42" s="95"/>
      <c r="C42" s="95"/>
      <c r="D42" s="95"/>
      <c r="E42" s="95"/>
      <c r="F42" s="96"/>
      <c r="G42" s="43"/>
      <c r="H42" s="105" t="str">
        <f>IF($G$6="لم يتم تحديد المشروع","يجب تحديد نوع المشروع",IF(G42&gt;$G$6,"مكافآت الباحثين تجاوزت الحد الأقصى للميزانية","مكافآت الباحثين ضمن النطاق المسموح به"))</f>
        <v>مكافآت الباحثين ضمن النطاق المسموح به</v>
      </c>
      <c r="I42" s="106"/>
    </row>
    <row r="43" spans="1:9" ht="17" thickBot="1" x14ac:dyDescent="0.25">
      <c r="A43" s="103"/>
      <c r="B43" s="103"/>
      <c r="C43" s="12"/>
      <c r="D43" s="12"/>
      <c r="E43" s="104"/>
      <c r="F43" s="104"/>
      <c r="G43" s="104"/>
      <c r="H43" s="104"/>
      <c r="I43" s="104"/>
    </row>
    <row r="44" spans="1:9" x14ac:dyDescent="0.2">
      <c r="A44" s="97"/>
      <c r="B44" s="97"/>
      <c r="C44" s="97"/>
      <c r="D44" s="41"/>
      <c r="E44" s="97"/>
      <c r="F44" s="97"/>
      <c r="G44" s="97"/>
      <c r="H44" s="97"/>
      <c r="I44" s="97"/>
    </row>
    <row r="45" spans="1:9" ht="17" thickBot="1" x14ac:dyDescent="0.25">
      <c r="A45" s="97"/>
      <c r="B45" s="97"/>
      <c r="C45" s="97"/>
      <c r="D45" s="41"/>
      <c r="E45" s="97"/>
      <c r="F45" s="97"/>
      <c r="G45" s="97"/>
      <c r="H45" s="97"/>
      <c r="I45" s="97"/>
    </row>
    <row r="46" spans="1:9" ht="31" customHeight="1" thickBot="1" x14ac:dyDescent="0.25">
      <c r="A46" s="98" t="s">
        <v>29</v>
      </c>
      <c r="B46" s="99"/>
      <c r="C46" s="99"/>
      <c r="D46" s="99"/>
      <c r="E46" s="100"/>
      <c r="F46" s="42">
        <f>G42</f>
        <v>0</v>
      </c>
      <c r="G46" s="101" t="str">
        <f>IF($G$6="لم يتم تحديد المشروع","يجب تحديد نوع المشروع",IF(F46&gt;$G$6,"تكاليف المشروع تجاوزت الحد الأقصى للميزانية","ميزانية المشروع ضمن النطاق المسموح به"))</f>
        <v>ميزانية المشروع ضمن النطاق المسموح به</v>
      </c>
      <c r="H46" s="101"/>
      <c r="I46" s="102"/>
    </row>
    <row r="49" spans="2:9" x14ac:dyDescent="0.2">
      <c r="C49" s="27" t="s">
        <v>30</v>
      </c>
      <c r="D49" s="109"/>
      <c r="E49" s="110"/>
      <c r="F49" s="27"/>
      <c r="G49" s="111"/>
      <c r="H49" s="111"/>
    </row>
    <row r="50" spans="2:9" ht="25" customHeight="1" x14ac:dyDescent="0.2">
      <c r="C50" s="28" t="s">
        <v>31</v>
      </c>
      <c r="D50" s="112"/>
      <c r="E50" s="112"/>
      <c r="F50" s="29"/>
      <c r="G50" s="111"/>
      <c r="H50" s="111"/>
    </row>
    <row r="51" spans="2:9" x14ac:dyDescent="0.2">
      <c r="C51" s="27" t="s">
        <v>32</v>
      </c>
      <c r="D51" s="109"/>
      <c r="E51" s="110"/>
      <c r="F51" s="27"/>
      <c r="G51" s="111"/>
      <c r="H51" s="111"/>
    </row>
    <row r="53" spans="2:9" x14ac:dyDescent="0.2">
      <c r="B53" s="30" t="s">
        <v>33</v>
      </c>
      <c r="C53" s="31"/>
      <c r="D53" s="31"/>
      <c r="E53" s="31"/>
      <c r="F53" s="30"/>
      <c r="G53" s="31"/>
      <c r="H53" s="31"/>
      <c r="I53" s="31"/>
    </row>
    <row r="54" spans="2:9" x14ac:dyDescent="0.2">
      <c r="B54" s="32"/>
      <c r="F54" s="32"/>
    </row>
    <row r="55" spans="2:9" x14ac:dyDescent="0.2">
      <c r="B55" s="32"/>
      <c r="F55" s="32"/>
    </row>
    <row r="56" spans="2:9" ht="31" x14ac:dyDescent="0.35">
      <c r="B56" s="107" t="s">
        <v>34</v>
      </c>
      <c r="C56" s="107"/>
      <c r="D56" s="107"/>
      <c r="E56" s="107"/>
      <c r="F56" s="107"/>
      <c r="G56" s="107"/>
      <c r="H56" s="107"/>
      <c r="I56" s="107"/>
    </row>
    <row r="57" spans="2:9" ht="31" x14ac:dyDescent="0.35">
      <c r="B57" s="37" t="s">
        <v>35</v>
      </c>
      <c r="C57" s="37"/>
      <c r="D57" s="37"/>
      <c r="E57" s="37"/>
      <c r="F57" s="38"/>
      <c r="G57" s="38"/>
      <c r="H57" s="38"/>
      <c r="I57" s="38"/>
    </row>
    <row r="58" spans="2:9" ht="29" x14ac:dyDescent="0.35">
      <c r="B58" s="108" t="s">
        <v>36</v>
      </c>
      <c r="C58" s="108"/>
      <c r="D58" s="108"/>
      <c r="E58" s="108"/>
      <c r="F58" s="108"/>
      <c r="G58" s="108"/>
      <c r="H58" s="108"/>
      <c r="I58" s="108"/>
    </row>
  </sheetData>
  <sheetProtection algorithmName="SHA-512" hashValue="Dswqw1Ni4yU3VKcUxVQ+fh17nKLLZ5H2gvEytF6JWd2fmnpT1PC+n1XiC9QVCR6Yzvmqu5chnKMwIS9A7gpQww==" saltValue="pmFTi//tqJ2Tg8HxRDpIVQ==" spinCount="100000" sheet="1" insertHyperlinks="0"/>
  <mergeCells count="61">
    <mergeCell ref="B56:E56"/>
    <mergeCell ref="F56:I56"/>
    <mergeCell ref="B58:E58"/>
    <mergeCell ref="F58:I58"/>
    <mergeCell ref="D49:E49"/>
    <mergeCell ref="G49:H49"/>
    <mergeCell ref="D50:E50"/>
    <mergeCell ref="G50:H50"/>
    <mergeCell ref="D51:E51"/>
    <mergeCell ref="G51:H51"/>
    <mergeCell ref="A42:F42"/>
    <mergeCell ref="A44:B45"/>
    <mergeCell ref="C44:C45"/>
    <mergeCell ref="E44:I45"/>
    <mergeCell ref="A46:E46"/>
    <mergeCell ref="G46:I46"/>
    <mergeCell ref="A43:B43"/>
    <mergeCell ref="E43:I43"/>
    <mergeCell ref="H42:I42"/>
    <mergeCell ref="H10:I10"/>
    <mergeCell ref="A13:I13"/>
    <mergeCell ref="B14:B15"/>
    <mergeCell ref="H30:I30"/>
    <mergeCell ref="F14:I15"/>
    <mergeCell ref="F16:I16"/>
    <mergeCell ref="F17:I17"/>
    <mergeCell ref="F18:I18"/>
    <mergeCell ref="F19:I19"/>
    <mergeCell ref="F20:I20"/>
    <mergeCell ref="F21:I21"/>
    <mergeCell ref="F22:I22"/>
    <mergeCell ref="F23:I23"/>
    <mergeCell ref="F24:I24"/>
    <mergeCell ref="F25:I25"/>
    <mergeCell ref="A29:I29"/>
    <mergeCell ref="D30:D31"/>
    <mergeCell ref="B30:B31"/>
    <mergeCell ref="C30:C31"/>
    <mergeCell ref="H32:I32"/>
    <mergeCell ref="H38:I38"/>
    <mergeCell ref="H31:I31"/>
    <mergeCell ref="H34:I34"/>
    <mergeCell ref="H35:I35"/>
    <mergeCell ref="H36:I36"/>
    <mergeCell ref="H37:I37"/>
    <mergeCell ref="D1:F1"/>
    <mergeCell ref="H39:I39"/>
    <mergeCell ref="H40:I40"/>
    <mergeCell ref="H41:I41"/>
    <mergeCell ref="B3:I3"/>
    <mergeCell ref="G6:H6"/>
    <mergeCell ref="D6:F6"/>
    <mergeCell ref="C8:I8"/>
    <mergeCell ref="B10:G10"/>
    <mergeCell ref="A28:E28"/>
    <mergeCell ref="H33:I33"/>
    <mergeCell ref="D14:D15"/>
    <mergeCell ref="F28:I28"/>
    <mergeCell ref="C4:D4"/>
    <mergeCell ref="F4:I4"/>
    <mergeCell ref="C14:C15"/>
  </mergeCells>
  <conditionalFormatting sqref="B33:B41">
    <cfRule type="containsText" dxfId="10" priority="1" operator="containsText" text="يجب">
      <formula>NOT(ISERROR(SEARCH("يجب",B33)))</formula>
    </cfRule>
  </conditionalFormatting>
  <conditionalFormatting sqref="F32:F41">
    <cfRule type="cellIs" dxfId="9" priority="21" operator="greaterThan">
      <formula>1200</formula>
    </cfRule>
  </conditionalFormatting>
  <conditionalFormatting sqref="G32">
    <cfRule type="cellIs" dxfId="8" priority="22" operator="greaterThan">
      <formula>14400</formula>
    </cfRule>
  </conditionalFormatting>
  <conditionalFormatting sqref="G46">
    <cfRule type="beginsWith" dxfId="7" priority="2" operator="beginsWith" text="يجب تحديد نوع المشروع">
      <formula>LEFT(G46,LEN("يجب تحديد نوع المشروع"))="يجب تحديد نوع المشروع"</formula>
    </cfRule>
    <cfRule type="containsText" dxfId="6" priority="3" operator="containsText" text="يجب تحديد نوع المشروع">
      <formula>NOT(ISERROR(SEARCH("يجب تحديد نوع المشروع",G46)))</formula>
    </cfRule>
    <cfRule type="containsText" dxfId="5" priority="4" operator="containsText" text="مكافآت الباحثين تجاوزت الحد الأقصى للميزانية">
      <formula>NOT(ISERROR(SEARCH("مكافآت الباحثين تجاوزت الحد الأقصى للميزانية",G46)))</formula>
    </cfRule>
  </conditionalFormatting>
  <conditionalFormatting sqref="H32:H41">
    <cfRule type="containsText" dxfId="4" priority="20" operator="containsText" text="لا يمكن ">
      <formula>NOT(ISERROR(SEARCH("لا يمكن ",H32)))</formula>
    </cfRule>
  </conditionalFormatting>
  <conditionalFormatting sqref="H42 G46">
    <cfRule type="containsText" dxfId="3" priority="16" operator="containsText" text="تجاوزت">
      <formula>NOT(ISERROR(SEARCH("تجاوزت",G42)))</formula>
    </cfRule>
  </conditionalFormatting>
  <conditionalFormatting sqref="H42:I42">
    <cfRule type="beginsWith" dxfId="2" priority="11" operator="beginsWith" text="يجب تحديد نوع المشروع">
      <formula>LEFT(H42,LEN("يجب تحديد نوع المشروع"))="يجب تحديد نوع المشروع"</formula>
    </cfRule>
    <cfRule type="containsText" dxfId="1" priority="12" operator="containsText" text="يجب تحديد نوع المشروع">
      <formula>NOT(ISERROR(SEARCH("يجب تحديد نوع المشروع",H42)))</formula>
    </cfRule>
    <cfRule type="containsText" dxfId="0" priority="19" operator="containsText" text="مكافآت الباحثين تجاوزت الحد الأقصى للميزانية">
      <formula>NOT(ISERROR(SEARCH("مكافآت الباحثين تجاوزت الحد الأقصى للميزانية",H42)))</formula>
    </cfRule>
  </conditionalFormatting>
  <printOptions horizontalCentered="1" verticalCentered="1"/>
  <pageMargins left="0.45" right="0.45" top="1.25" bottom="0.75" header="0.3" footer="0.3"/>
  <pageSetup paperSize="9" scale="56" fitToHeight="2" orientation="portrait" horizontalDpi="0" verticalDpi="0"/>
  <rowBreaks count="1" manualBreakCount="1">
    <brk id="26" max="16383" man="1"/>
  </rowBreaks>
  <ignoredErrors>
    <ignoredError sqref="B33" formula="1"/>
  </ignoredErrors>
  <legacyDrawingHF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خطأ" error="لا يمكن ترك هذا الحقل فارغًا" promptTitle="اختر الكلية" xr:uid="{1F7AF349-BA98-8D4B-B2FA-E1FA396D5288}">
          <x14:formula1>
            <xm:f>القوائم!$A$2:$A$38</xm:f>
          </x14:formula1>
          <xm:sqref>C4:D4</xm:sqref>
        </x14:dataValidation>
        <x14:dataValidation type="list" allowBlank="1" showInputMessage="1" showErrorMessage="1" xr:uid="{D30A74EB-A983-6543-AE45-8AC49337BCDC}">
          <x14:formula1>
            <xm:f>القوائم!$E$2:$E$4</xm:f>
          </x14:formula1>
          <xm:sqref>B17:B24</xm:sqref>
        </x14:dataValidation>
        <x14:dataValidation type="list" allowBlank="1" showInputMessage="1" showErrorMessage="1" xr:uid="{6E96F548-115D-8747-A3DB-D9F96DADED27}">
          <x14:formula1>
            <xm:f>القوائم!$F$2:$F$13</xm:f>
          </x14:formula1>
          <xm:sqref>C6</xm:sqref>
        </x14:dataValidation>
        <x14:dataValidation type="list" allowBlank="1" showInputMessage="1" showErrorMessage="1" xr:uid="{9229559E-BDC9-F243-BB30-1BA7A0B7569D}">
          <x14:formula1>
            <xm:f>القوائم!$C$2:$C$5</xm:f>
          </x14:formula1>
          <xm:sqref>E16:E25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A2F36-8E8C-2E45-8FA3-BB6930C91822}">
  <dimension ref="A1:F21"/>
  <sheetViews>
    <sheetView rightToLeft="1" workbookViewId="0">
      <selection activeCell="I7" sqref="I7"/>
    </sheetView>
  </sheetViews>
  <sheetFormatPr baseColWidth="10" defaultColWidth="11" defaultRowHeight="16" x14ac:dyDescent="0.2"/>
  <cols>
    <col min="1" max="1" width="19.1640625" bestFit="1" customWidth="1"/>
    <col min="4" max="4" width="35.33203125" bestFit="1" customWidth="1"/>
  </cols>
  <sheetData>
    <row r="1" spans="1:6" x14ac:dyDescent="0.2">
      <c r="A1" t="s">
        <v>37</v>
      </c>
      <c r="B1" t="s">
        <v>38</v>
      </c>
      <c r="C1" t="s">
        <v>39</v>
      </c>
      <c r="D1" t="s">
        <v>40</v>
      </c>
      <c r="E1" t="s">
        <v>11</v>
      </c>
      <c r="F1" t="s">
        <v>41</v>
      </c>
    </row>
    <row r="2" spans="1:6" ht="28" x14ac:dyDescent="0.2">
      <c r="A2" t="s">
        <v>42</v>
      </c>
      <c r="B2" t="s">
        <v>43</v>
      </c>
      <c r="C2" t="s">
        <v>18</v>
      </c>
      <c r="D2" s="4" t="s">
        <v>44</v>
      </c>
      <c r="E2" s="5" t="s">
        <v>45</v>
      </c>
      <c r="F2" s="13" t="s">
        <v>46</v>
      </c>
    </row>
    <row r="3" spans="1:6" ht="28" x14ac:dyDescent="0.2">
      <c r="A3" t="s">
        <v>47</v>
      </c>
      <c r="B3" t="s">
        <v>48</v>
      </c>
      <c r="C3" t="s">
        <v>49</v>
      </c>
      <c r="D3" s="4" t="s">
        <v>50</v>
      </c>
      <c r="E3" s="5" t="s">
        <v>51</v>
      </c>
      <c r="F3" s="13" t="s">
        <v>52</v>
      </c>
    </row>
    <row r="4" spans="1:6" ht="28" x14ac:dyDescent="0.2">
      <c r="A4" t="s">
        <v>53</v>
      </c>
      <c r="B4" t="s">
        <v>54</v>
      </c>
      <c r="C4" t="s">
        <v>55</v>
      </c>
      <c r="D4" s="4" t="s">
        <v>56</v>
      </c>
      <c r="E4" s="3" t="s">
        <v>57</v>
      </c>
      <c r="F4" s="13" t="s">
        <v>58</v>
      </c>
    </row>
    <row r="5" spans="1:6" ht="28" x14ac:dyDescent="0.2">
      <c r="A5" t="s">
        <v>59</v>
      </c>
      <c r="C5" t="s">
        <v>60</v>
      </c>
      <c r="D5" s="4" t="s">
        <v>61</v>
      </c>
      <c r="F5" s="14" t="s">
        <v>62</v>
      </c>
    </row>
    <row r="6" spans="1:6" ht="28" x14ac:dyDescent="0.2">
      <c r="A6" t="s">
        <v>63</v>
      </c>
      <c r="D6" s="4" t="s">
        <v>64</v>
      </c>
      <c r="F6" s="13" t="s">
        <v>65</v>
      </c>
    </row>
    <row r="7" spans="1:6" ht="28" x14ac:dyDescent="0.2">
      <c r="A7" t="s">
        <v>66</v>
      </c>
      <c r="D7" s="4" t="s">
        <v>67</v>
      </c>
      <c r="F7" s="14" t="s">
        <v>68</v>
      </c>
    </row>
    <row r="8" spans="1:6" ht="28" x14ac:dyDescent="0.2">
      <c r="A8" t="s">
        <v>69</v>
      </c>
      <c r="D8" s="4" t="s">
        <v>70</v>
      </c>
      <c r="F8" s="13" t="s">
        <v>71</v>
      </c>
    </row>
    <row r="9" spans="1:6" x14ac:dyDescent="0.2">
      <c r="A9" t="s">
        <v>72</v>
      </c>
      <c r="D9" s="3"/>
      <c r="F9" s="14" t="s">
        <v>73</v>
      </c>
    </row>
    <row r="10" spans="1:6" x14ac:dyDescent="0.2">
      <c r="A10" t="s">
        <v>74</v>
      </c>
      <c r="B10" t="s">
        <v>75</v>
      </c>
      <c r="F10" s="13" t="s">
        <v>76</v>
      </c>
    </row>
    <row r="11" spans="1:6" x14ac:dyDescent="0.2">
      <c r="A11" t="s">
        <v>77</v>
      </c>
      <c r="B11" t="s">
        <v>78</v>
      </c>
      <c r="F11" s="14" t="s">
        <v>79</v>
      </c>
    </row>
    <row r="12" spans="1:6" x14ac:dyDescent="0.2">
      <c r="A12" t="s">
        <v>80</v>
      </c>
      <c r="B12" t="s">
        <v>81</v>
      </c>
      <c r="F12" s="13" t="s">
        <v>82</v>
      </c>
    </row>
    <row r="13" spans="1:6" x14ac:dyDescent="0.2">
      <c r="A13" t="s">
        <v>83</v>
      </c>
      <c r="B13" t="s">
        <v>84</v>
      </c>
      <c r="F13" s="14" t="s">
        <v>5</v>
      </c>
    </row>
    <row r="14" spans="1:6" x14ac:dyDescent="0.2">
      <c r="A14" t="s">
        <v>85</v>
      </c>
    </row>
    <row r="15" spans="1:6" x14ac:dyDescent="0.2">
      <c r="A15" t="s">
        <v>86</v>
      </c>
    </row>
    <row r="16" spans="1:6" x14ac:dyDescent="0.2">
      <c r="A16" t="s">
        <v>87</v>
      </c>
    </row>
    <row r="17" spans="1:1" x14ac:dyDescent="0.2">
      <c r="A17" t="s">
        <v>88</v>
      </c>
    </row>
    <row r="18" spans="1:1" x14ac:dyDescent="0.2">
      <c r="A18" t="s">
        <v>89</v>
      </c>
    </row>
    <row r="19" spans="1:1" x14ac:dyDescent="0.2">
      <c r="A19" t="s">
        <v>90</v>
      </c>
    </row>
    <row r="20" spans="1:1" x14ac:dyDescent="0.2">
      <c r="A20" t="s">
        <v>91</v>
      </c>
    </row>
    <row r="21" spans="1:1" x14ac:dyDescent="0.2">
      <c r="A21" t="s">
        <v>92</v>
      </c>
    </row>
  </sheetData>
  <sheetProtection algorithmName="SHA-512" hashValue="VtunekNC4KZ6+u5nBSoykyHUn2dGHhZKXB3idPvaUAyraCIblybdjpZ2pN/NpT6tjdQvxxrh+0uMV2dsibKxpw==" saltValue="HQ8fHiUJ5/8UPbClCFERcg==" spinCount="100000" sheet="1" objects="1" scenarios="1" selectLockedCells="1" selectUnlockedCells="1"/>
  <phoneticPr fontId="12" type="noConversion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20612C96E301940819691BA1B3DED7B" ma:contentTypeVersion="0" ma:contentTypeDescription="إنشاء مستند جديد." ma:contentTypeScope="" ma:versionID="b672e62197d9debabd983ae39cf790f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e0c4f924ef8ba2e8ca844e8525cebb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8E373C-82CB-491C-8E54-3AD887C065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291DC4A-294E-4957-8CE1-3F0DAE35AC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001D05-AAFB-4DF3-A576-0A427F84C4E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ميزانية المشروع</vt:lpstr>
      <vt:lpstr>القوائم</vt:lpstr>
      <vt:lpstr>'ميزانية المشروع'!Print_Area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Walaa Alayed</dc:creator>
  <cp:keywords/>
  <dc:description/>
  <cp:lastModifiedBy>Microsoft Office User</cp:lastModifiedBy>
  <cp:revision/>
  <dcterms:created xsi:type="dcterms:W3CDTF">2022-07-07T08:15:26Z</dcterms:created>
  <dcterms:modified xsi:type="dcterms:W3CDTF">2023-09-05T11:10:59Z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0x010100120612C96E301940819691BA1B3DED7B</vt:lpwstr>
  </property>
</Properties>
</file>