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ownloads/النماذج الجديدة 3/برامج التمويل الأربعة القديمة/تقديم جديد/"/>
    </mc:Choice>
  </mc:AlternateContent>
  <xr:revisionPtr revIDLastSave="0" documentId="13_ncr:1_{52826EC4-A686-974B-9234-8264843BC7A1}" xr6:coauthVersionLast="47" xr6:coauthVersionMax="47" xr10:uidLastSave="{00000000-0000-0000-0000-000000000000}"/>
  <bookViews>
    <workbookView xWindow="780" yWindow="940" windowWidth="27640" windowHeight="1602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H22" i="2"/>
  <c r="H24" i="2"/>
  <c r="H25" i="2"/>
  <c r="H26" i="2"/>
  <c r="H27" i="2"/>
  <c r="H28" i="2"/>
  <c r="F19" i="2"/>
  <c r="F50" i="2"/>
  <c r="F23" i="2"/>
  <c r="F24" i="2"/>
  <c r="F25" i="2"/>
  <c r="F26" i="2"/>
  <c r="F27" i="2"/>
  <c r="F28" i="2"/>
  <c r="F20" i="2"/>
  <c r="F21" i="2"/>
  <c r="F22" i="2"/>
  <c r="F44" i="2"/>
  <c r="G29" i="2"/>
  <c r="H23" i="2" l="1"/>
  <c r="H50" i="2"/>
  <c r="H20" i="2"/>
  <c r="H21" i="2"/>
  <c r="H29" i="2"/>
  <c r="H44" i="2"/>
  <c r="H19" i="2"/>
  <c r="F53" i="2"/>
  <c r="G53" i="2" s="1"/>
</calcChain>
</file>

<file path=xl/sharedStrings.xml><?xml version="1.0" encoding="utf-8"?>
<sst xmlns="http://schemas.openxmlformats.org/spreadsheetml/2006/main" count="108" uniqueCount="102">
  <si>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</si>
  <si>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</si>
  <si>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</si>
  <si>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</si>
  <si>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الآداب</t>
  </si>
  <si>
    <t>التربية</t>
  </si>
  <si>
    <t>اللغات والترجمة</t>
  </si>
  <si>
    <t>الخدمة الاجتماعية</t>
  </si>
  <si>
    <t>العلوم</t>
  </si>
  <si>
    <t>الطب البشري</t>
  </si>
  <si>
    <t>الصيدلة</t>
  </si>
  <si>
    <t>الهندسة</t>
  </si>
  <si>
    <t>الإدارة والاعمال</t>
  </si>
  <si>
    <t xml:space="preserve">التصاميم والفنون 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</si>
  <si>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</si>
  <si>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</si>
  <si>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</si>
  <si>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</si>
  <si>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</si>
  <si>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</si>
  <si>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</si>
  <si>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</si>
  <si>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</si>
  <si>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</si>
  <si>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</si>
  <si>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</si>
  <si>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</si>
  <si>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</si>
  <si>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</si>
  <si>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</si>
  <si>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</si>
  <si>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</si>
  <si>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</si>
  <si>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 xml:space="preserve">علوم الحاسب والمعلومات </t>
  </si>
  <si>
    <t>التطبيقية (المجتمع سابقًا)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</si>
  <si>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</si>
  <si>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</si>
  <si>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</si>
  <si>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</si>
  <si>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الدرجة العلمية</t>
  </si>
  <si>
    <t>Academic Rank</t>
  </si>
  <si>
    <t>الباحث الرئيس (P-I)</t>
  </si>
  <si>
    <t>الأجهزة Devices</t>
  </si>
  <si>
    <t>المواد Materials</t>
  </si>
  <si>
    <t>التجهيزات Equipment</t>
  </si>
  <si>
    <t xml:space="preserve">التدقيق اللغوي  Proofreading  </t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</si>
  <si>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</si>
  <si>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</si>
  <si>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</si>
  <si>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</si>
  <si>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</si>
  <si>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</si>
  <si>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</si>
  <si>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</si>
  <si>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</si>
  <si>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</si>
  <si>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</si>
  <si>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</si>
  <si>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</si>
  <si>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</si>
  <si>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</si>
  <si>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</si>
  <si>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</si>
  <si>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</si>
  <si>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t>ريال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</si>
  <si>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</si>
  <si>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الباحثات الناشئات / Young Women Project (25,000 ريال) </t>
  </si>
  <si>
    <t xml:space="preserve"> رائدات المستقبل/ Pioneers Of The Future (25,000 ريال)</t>
  </si>
  <si>
    <t>رسوم نشر الأوراق العلمية</t>
  </si>
  <si>
    <t xml:space="preserve">أسماء الباحثين </t>
  </si>
  <si>
    <t>Researchers’ Names</t>
  </si>
  <si>
    <t>الميزانية المجدولة</t>
  </si>
  <si>
    <t>Tabulated Budget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</si>
  <si>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</si>
  <si>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</si>
  <si>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</si>
  <si>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</si>
  <si>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>Required Support</t>
  </si>
  <si>
    <t>المجموع الفرعي/ Sub Total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</si>
  <si>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</si>
  <si>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</si>
  <si>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</si>
  <si>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</si>
  <si>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</si>
  <si>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</si>
  <si>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</si>
  <si>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ثانيًا/ بند المستلزمات                                                                                                                                                                                                             2nd / Requirements Item</t>
  </si>
  <si>
    <t xml:space="preserve">ثالثًا/ رسوم نشر أوراق                                                                                                                                                        3th / Fees for publishing scientific papers                                                                                                                                                                                  </t>
  </si>
  <si>
    <t>الأبحاث الابتكارية (التمويل الكامل) (25,000 ريال)</t>
  </si>
  <si>
    <t>الأبحاث الابتكارية (التمويل المجزأ) (25,000 ريال)</t>
  </si>
  <si>
    <t>التحقق من عدم تجاوز مستحقات الباحثين لما نصت عليه اللائحة الموحدة للبحث العلمي في الجامعات مادة (١٢)</t>
  </si>
  <si>
    <t>الدعم المطلوب</t>
  </si>
  <si>
    <t>يسمح بالادخال في هذه احقول</t>
  </si>
  <si>
    <t>الاختيار من القائمة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</si>
  <si>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Calibri"/>
        <family val="2"/>
        <scheme val="minor"/>
      </rPr>
      <t>st</t>
    </r>
    <r>
      <rPr>
        <b/>
        <sz val="11"/>
        <color rgb="FF000000"/>
        <rFont val="Calibri"/>
        <family val="2"/>
        <scheme val="minor"/>
      </rPr>
      <t xml:space="preserve">/Research Item   </t>
    </r>
  </si>
  <si>
    <r>
      <t>التحليل الإحصائي</t>
    </r>
    <r>
      <rPr>
        <b/>
        <sz val="12"/>
        <color rgb="FFC00000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Statistical analysis </t>
    </r>
  </si>
  <si>
    <r>
      <t xml:space="preserve">جمع بيانات او عينات ( الرحلات) </t>
    </r>
    <r>
      <rPr>
        <b/>
        <sz val="12"/>
        <color rgb="FFC00000"/>
        <rFont val="Calibri"/>
        <family val="2"/>
        <scheme val="minor"/>
      </rPr>
      <t>**</t>
    </r>
  </si>
  <si>
    <r>
      <t>Data or sample collection (Trips</t>
    </r>
    <r>
      <rPr>
        <b/>
        <sz val="9"/>
        <color theme="1"/>
        <rFont val="Calibri"/>
        <family val="2"/>
        <scheme val="minor"/>
      </rPr>
      <t>)</t>
    </r>
    <r>
      <rPr>
        <b/>
        <sz val="9"/>
        <color rgb="FFC00000"/>
        <rFont val="Calibri"/>
        <family val="2"/>
        <scheme val="minor"/>
      </rPr>
      <t>**</t>
    </r>
  </si>
  <si>
    <r>
      <t>*</t>
    </r>
    <r>
      <rPr>
        <b/>
        <sz val="10"/>
        <color theme="1"/>
        <rFont val="Calibri"/>
        <family val="2"/>
        <scheme val="minor"/>
      </rPr>
      <t xml:space="preserve"> يشترط إجراؤه في وحدة الخدمات البحثية التابعة لعمادة البحث العلمي والمكتبات</t>
    </r>
  </si>
  <si>
    <r>
      <t xml:space="preserve">  </t>
    </r>
    <r>
      <rPr>
        <b/>
        <sz val="14"/>
        <color rgb="FFC00000"/>
        <rFont val="Calibri"/>
        <family val="2"/>
        <scheme val="minor"/>
      </rPr>
      <t>*</t>
    </r>
    <r>
      <rPr>
        <b/>
        <sz val="10"/>
        <color theme="1"/>
        <rFont val="Calibri"/>
        <family val="2"/>
        <scheme val="minor"/>
      </rPr>
      <t xml:space="preserve"> It must be completed at the Deanship of Scientific Research’s center for research services </t>
    </r>
  </si>
  <si>
    <r>
      <t>**</t>
    </r>
    <r>
      <rPr>
        <b/>
        <sz val="10"/>
        <color theme="1"/>
        <rFont val="Calibri"/>
        <family val="2"/>
        <scheme val="minor"/>
      </rPr>
      <t xml:space="preserve"> بحد اقصى 5 الاف ريال سعودي مع تسليم تذاكر السفر مع التقرير النهائي للمشروع</t>
    </r>
  </si>
  <si>
    <r>
      <t>At most 5.000 SAR and the travel tickets should be submitted with final report of the project</t>
    </r>
    <r>
      <rPr>
        <b/>
        <sz val="12"/>
        <color rgb="FFC00000"/>
        <rFont val="Calibri"/>
        <family val="2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</si>
</sst>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3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rgb="FF990000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3"/>
      <color theme="1"/>
      <name val="Calibri"/>
      <family val="2"/>
      <scheme val="minor"/>
    </font>
    <font>
      <b/>
      <sz val="18"/>
      <color rgb="FF99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 wrapText="1" indent="1" readingOrder="2"/>
    </xf>
    <xf numFmtId="0" fontId="1" fillId="0" borderId="0" xfId="0" applyFont="1" applyAlignment="1">
      <alignment horizontal="right" vertical="center" readingOrder="2"/>
    </xf>
    <xf numFmtId="0" fontId="1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5" fillId="0" borderId="0" xfId="0" applyFont="1" applyAlignment="1">
      <alignment horizontal="center"/>
    </xf>
    <xf numFmtId="0" fontId="0" fillId="6" borderId="0" xfId="0" applyFill="1"/>
    <xf numFmtId="0" fontId="8" fillId="0" borderId="0" xfId="0" applyFont="1"/>
    <xf numFmtId="0" fontId="1" fillId="0" borderId="2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right" vertical="center" wrapText="1" readingOrder="2"/>
    </xf>
    <xf numFmtId="0" fontId="8" fillId="6" borderId="0" xfId="0" applyFont="1" applyFill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0" fillId="8" borderId="0" xfId="0" applyFill="1"/>
    <xf numFmtId="0" fontId="9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9" fillId="2" borderId="3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1" fillId="5" borderId="11" xfId="0" applyFont="1" applyFill="1" applyBorder="1" applyAlignment="1">
      <alignment horizontal="right" vertical="center" wrapText="1" readingOrder="2"/>
    </xf>
    <xf numFmtId="0" fontId="11" fillId="5" borderId="12" xfId="0" applyFont="1" applyFill="1" applyBorder="1" applyAlignment="1">
      <alignment horizontal="right" vertical="center" wrapText="1" readingOrder="2"/>
    </xf>
    <xf numFmtId="0" fontId="11" fillId="5" borderId="14" xfId="0" applyFont="1" applyFill="1" applyBorder="1" applyAlignment="1">
      <alignment horizontal="right" vertical="center" wrapText="1" readingOrder="2"/>
    </xf>
    <xf numFmtId="0" fontId="0" fillId="4" borderId="1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 readingOrder="2"/>
    </xf>
    <xf numFmtId="0" fontId="14" fillId="4" borderId="13" xfId="0" applyFont="1" applyFill="1" applyBorder="1" applyAlignment="1">
      <alignment horizontal="center" vertical="center" wrapText="1" readingOrder="2"/>
    </xf>
    <xf numFmtId="0" fontId="14" fillId="4" borderId="26" xfId="0" applyFont="1" applyFill="1" applyBorder="1" applyAlignment="1">
      <alignment horizontal="center" vertical="center" wrapText="1" readingOrder="2"/>
    </xf>
    <xf numFmtId="0" fontId="14" fillId="4" borderId="27" xfId="0" applyFont="1" applyFill="1" applyBorder="1" applyAlignment="1">
      <alignment horizontal="center" vertical="center" wrapText="1" readingOrder="2"/>
    </xf>
    <xf numFmtId="0" fontId="15" fillId="4" borderId="13" xfId="0" applyFont="1" applyFill="1" applyBorder="1" applyAlignment="1">
      <alignment horizontal="center" vertical="center" wrapText="1" readingOrder="2"/>
    </xf>
    <xf numFmtId="0" fontId="14" fillId="4" borderId="28" xfId="0" applyFont="1" applyFill="1" applyBorder="1" applyAlignment="1">
      <alignment horizontal="center" vertical="center" wrapText="1" readingOrder="2"/>
    </xf>
    <xf numFmtId="0" fontId="14" fillId="4" borderId="29" xfId="0" applyFont="1" applyFill="1" applyBorder="1" applyAlignment="1">
      <alignment horizontal="center" vertical="center" wrapText="1" readingOrder="2"/>
    </xf>
    <xf numFmtId="0" fontId="14" fillId="3" borderId="16" xfId="0" applyFont="1" applyFill="1" applyBorder="1" applyAlignment="1">
      <alignment vertical="center" wrapText="1" readingOrder="2"/>
    </xf>
    <xf numFmtId="0" fontId="0" fillId="4" borderId="15" xfId="0" applyFont="1" applyFill="1" applyBorder="1" applyAlignment="1" applyProtection="1">
      <alignment horizontal="center" vertical="center" wrapText="1"/>
      <protection hidden="1"/>
    </xf>
    <xf numFmtId="0" fontId="0" fillId="6" borderId="15" xfId="0" applyFont="1" applyFill="1" applyBorder="1" applyAlignment="1" applyProtection="1">
      <alignment wrapText="1"/>
      <protection locked="0"/>
    </xf>
    <xf numFmtId="0" fontId="0" fillId="8" borderId="15" xfId="0" applyFont="1" applyFill="1" applyBorder="1" applyAlignment="1" applyProtection="1">
      <alignment horizontal="center" vertical="center" wrapText="1"/>
      <protection locked="0"/>
    </xf>
    <xf numFmtId="43" fontId="16" fillId="9" borderId="13" xfId="1" applyFont="1" applyFill="1" applyBorder="1" applyAlignment="1" applyProtection="1">
      <alignment wrapText="1" readingOrder="1"/>
      <protection hidden="1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9" borderId="13" xfId="0" applyFont="1" applyFill="1" applyBorder="1" applyAlignment="1" applyProtection="1">
      <alignment horizontal="center" vertical="center" wrapText="1"/>
      <protection hidden="1"/>
    </xf>
    <xf numFmtId="0" fontId="16" fillId="9" borderId="17" xfId="0" applyFont="1" applyFill="1" applyBorder="1" applyAlignment="1" applyProtection="1">
      <alignment horizontal="center" vertical="center" wrapText="1"/>
      <protection hidden="1"/>
    </xf>
    <xf numFmtId="0" fontId="0" fillId="8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ont="1" applyFill="1" applyBorder="1" applyAlignment="1" applyProtection="1">
      <alignment wrapText="1"/>
      <protection locked="0"/>
    </xf>
    <xf numFmtId="43" fontId="16" fillId="9" borderId="13" xfId="1" applyFont="1" applyFill="1" applyBorder="1" applyAlignment="1" applyProtection="1">
      <alignment horizontal="center" vertical="center" wrapText="1"/>
      <protection hidden="1"/>
    </xf>
    <xf numFmtId="0" fontId="0" fillId="8" borderId="18" xfId="0" applyFont="1" applyFill="1" applyBorder="1" applyAlignment="1" applyProtection="1">
      <alignment horizontal="center" vertical="center" wrapText="1"/>
      <protection locked="0"/>
    </xf>
    <xf numFmtId="0" fontId="0" fillId="6" borderId="18" xfId="0" applyFont="1" applyFill="1" applyBorder="1" applyAlignment="1" applyProtection="1">
      <alignment wrapText="1"/>
      <protection locked="0"/>
    </xf>
    <xf numFmtId="0" fontId="14" fillId="3" borderId="22" xfId="0" applyFont="1" applyFill="1" applyBorder="1" applyAlignment="1">
      <alignment horizontal="center" vertical="center" wrapText="1" readingOrder="2"/>
    </xf>
    <xf numFmtId="0" fontId="14" fillId="3" borderId="19" xfId="0" applyFont="1" applyFill="1" applyBorder="1" applyAlignment="1">
      <alignment horizontal="center" vertical="center" wrapText="1" readingOrder="2"/>
    </xf>
    <xf numFmtId="0" fontId="14" fillId="3" borderId="20" xfId="0" applyFont="1" applyFill="1" applyBorder="1" applyAlignment="1">
      <alignment horizontal="center" vertical="center" wrapText="1" readingOrder="2"/>
    </xf>
    <xf numFmtId="0" fontId="14" fillId="9" borderId="13" xfId="0" applyFont="1" applyFill="1" applyBorder="1" applyAlignment="1" applyProtection="1">
      <alignment horizontal="center" vertical="center" wrapText="1" readingOrder="2"/>
      <protection hidden="1"/>
    </xf>
    <xf numFmtId="0" fontId="14" fillId="9" borderId="13" xfId="0" applyFont="1" applyFill="1" applyBorder="1" applyAlignment="1" applyProtection="1">
      <alignment horizontal="center" vertical="center" wrapText="1" readingOrder="2"/>
      <protection hidden="1"/>
    </xf>
    <xf numFmtId="0" fontId="14" fillId="9" borderId="17" xfId="0" applyFont="1" applyFill="1" applyBorder="1" applyAlignment="1" applyProtection="1">
      <alignment horizontal="center" vertical="center" wrapText="1" readingOrder="2"/>
      <protection hidden="1"/>
    </xf>
    <xf numFmtId="0" fontId="11" fillId="5" borderId="2" xfId="0" applyFont="1" applyFill="1" applyBorder="1" applyAlignment="1">
      <alignment horizontal="right" vertical="center" wrapText="1" readingOrder="2"/>
    </xf>
    <xf numFmtId="0" fontId="11" fillId="5" borderId="3" xfId="0" applyFont="1" applyFill="1" applyBorder="1" applyAlignment="1">
      <alignment horizontal="right" vertical="center" wrapText="1" readingOrder="2"/>
    </xf>
    <xf numFmtId="0" fontId="11" fillId="5" borderId="4" xfId="0" applyFont="1" applyFill="1" applyBorder="1" applyAlignment="1">
      <alignment horizontal="right" vertical="center" wrapText="1" readingOrder="2"/>
    </xf>
    <xf numFmtId="0" fontId="7" fillId="0" borderId="11" xfId="0" applyFont="1" applyBorder="1" applyAlignment="1">
      <alignment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vertical="center" wrapText="1" readingOrder="2"/>
    </xf>
    <xf numFmtId="0" fontId="16" fillId="6" borderId="2" xfId="0" applyFont="1" applyFill="1" applyBorder="1" applyAlignment="1" applyProtection="1">
      <alignment horizontal="center" vertical="center" wrapText="1" readingOrder="2"/>
      <protection locked="0"/>
    </xf>
    <xf numFmtId="0" fontId="16" fillId="6" borderId="3" xfId="0" applyFont="1" applyFill="1" applyBorder="1" applyAlignment="1" applyProtection="1">
      <alignment horizontal="center" vertical="center" wrapText="1" readingOrder="2"/>
      <protection locked="0"/>
    </xf>
    <xf numFmtId="0" fontId="16" fillId="6" borderId="4" xfId="0" applyFont="1" applyFill="1" applyBorder="1" applyAlignment="1" applyProtection="1">
      <alignment horizontal="center" vertical="center" wrapText="1" readingOrder="2"/>
      <protection locked="0"/>
    </xf>
    <xf numFmtId="0" fontId="7" fillId="0" borderId="10" xfId="0" applyFont="1" applyBorder="1" applyAlignment="1">
      <alignment horizontal="center" vertical="center" wrapText="1" readingOrder="2"/>
    </xf>
    <xf numFmtId="0" fontId="16" fillId="6" borderId="11" xfId="0" applyFont="1" applyFill="1" applyBorder="1" applyAlignment="1" applyProtection="1">
      <alignment vertical="center" wrapText="1" readingOrder="2"/>
      <protection locked="0"/>
    </xf>
    <xf numFmtId="0" fontId="16" fillId="6" borderId="12" xfId="0" applyFont="1" applyFill="1" applyBorder="1" applyAlignment="1" applyProtection="1">
      <alignment vertical="center" wrapText="1" readingOrder="2"/>
      <protection locked="0"/>
    </xf>
    <xf numFmtId="0" fontId="16" fillId="6" borderId="14" xfId="0" applyFont="1" applyFill="1" applyBorder="1" applyAlignment="1" applyProtection="1">
      <alignment vertical="center" wrapText="1" readingOrder="2"/>
      <protection locked="0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vertical="center" wrapText="1" readingOrder="2"/>
    </xf>
    <xf numFmtId="0" fontId="16" fillId="6" borderId="6" xfId="0" applyFont="1" applyFill="1" applyBorder="1" applyAlignment="1" applyProtection="1">
      <alignment vertical="center" wrapText="1" readingOrder="2"/>
      <protection locked="0"/>
    </xf>
    <xf numFmtId="0" fontId="16" fillId="6" borderId="7" xfId="0" applyFont="1" applyFill="1" applyBorder="1" applyAlignment="1" applyProtection="1">
      <alignment vertical="center" wrapText="1" readingOrder="2"/>
      <protection locked="0"/>
    </xf>
    <xf numFmtId="0" fontId="16" fillId="6" borderId="8" xfId="0" applyFont="1" applyFill="1" applyBorder="1" applyAlignment="1" applyProtection="1">
      <alignment vertical="center" wrapText="1" readingOrder="2"/>
      <protection locked="0"/>
    </xf>
    <xf numFmtId="0" fontId="20" fillId="0" borderId="11" xfId="0" applyFont="1" applyBorder="1" applyAlignment="1">
      <alignment horizontal="center" vertical="center" wrapText="1" readingOrder="2"/>
    </xf>
    <xf numFmtId="0" fontId="20" fillId="0" borderId="12" xfId="0" applyFont="1" applyBorder="1" applyAlignment="1">
      <alignment horizontal="center" vertical="center" wrapText="1" readingOrder="2"/>
    </xf>
    <xf numFmtId="0" fontId="20" fillId="0" borderId="14" xfId="0" applyFont="1" applyBorder="1" applyAlignment="1">
      <alignment horizontal="center" vertical="center" wrapText="1" readingOrder="2"/>
    </xf>
    <xf numFmtId="0" fontId="16" fillId="0" borderId="9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wrapText="1" readingOrder="2"/>
    </xf>
    <xf numFmtId="0" fontId="21" fillId="0" borderId="21" xfId="0" applyFont="1" applyBorder="1" applyAlignment="1">
      <alignment horizontal="center" vertical="center" wrapText="1" readingOrder="2"/>
    </xf>
    <xf numFmtId="0" fontId="0" fillId="0" borderId="0" xfId="0" applyFont="1"/>
    <xf numFmtId="0" fontId="17" fillId="0" borderId="9" xfId="0" applyFont="1" applyBorder="1" applyAlignment="1">
      <alignment horizontal="center" vertical="center" wrapText="1" readingOrder="2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21" xfId="0" applyFont="1" applyBorder="1" applyAlignment="1">
      <alignment horizontal="center" vertical="center" wrapText="1" readingOrder="2"/>
    </xf>
    <xf numFmtId="0" fontId="16" fillId="0" borderId="6" xfId="0" applyFont="1" applyBorder="1" applyAlignment="1">
      <alignment horizontal="center" vertical="center" wrapText="1" readingOrder="2"/>
    </xf>
    <xf numFmtId="0" fontId="16" fillId="0" borderId="7" xfId="0" applyFont="1" applyBorder="1" applyAlignment="1">
      <alignment horizontal="center" vertical="center" wrapText="1" readingOrder="2"/>
    </xf>
    <xf numFmtId="0" fontId="16" fillId="0" borderId="8" xfId="0" applyFont="1" applyBorder="1" applyAlignment="1">
      <alignment horizontal="center" vertical="center" wrapText="1" readingOrder="2"/>
    </xf>
    <xf numFmtId="0" fontId="13" fillId="3" borderId="2" xfId="0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13" fillId="3" borderId="4" xfId="0" applyFont="1" applyFill="1" applyBorder="1" applyAlignment="1">
      <alignment horizontal="center" vertical="center" wrapText="1" readingOrder="2"/>
    </xf>
    <xf numFmtId="0" fontId="14" fillId="9" borderId="3" xfId="0" applyFont="1" applyFill="1" applyBorder="1" applyAlignment="1" applyProtection="1">
      <alignment horizontal="center" vertical="center" wrapText="1" readingOrder="2"/>
      <protection hidden="1"/>
    </xf>
    <xf numFmtId="0" fontId="14" fillId="9" borderId="4" xfId="0" applyFont="1" applyFill="1" applyBorder="1" applyAlignment="1" applyProtection="1">
      <alignment horizontal="center" vertical="center" wrapText="1" readingOrder="2"/>
      <protection hidden="1"/>
    </xf>
    <xf numFmtId="0" fontId="14" fillId="9" borderId="23" xfId="0" applyFont="1" applyFill="1" applyBorder="1" applyAlignment="1" applyProtection="1">
      <alignment horizontal="center" vertical="center" wrapText="1" readingOrder="2"/>
      <protection hidden="1"/>
    </xf>
    <xf numFmtId="0" fontId="14" fillId="9" borderId="24" xfId="0" applyFont="1" applyFill="1" applyBorder="1" applyAlignment="1" applyProtection="1">
      <alignment horizontal="center" vertical="center" wrapText="1" readingOrder="2"/>
      <protection hidden="1"/>
    </xf>
    <xf numFmtId="0" fontId="16" fillId="0" borderId="2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center" vertical="center" wrapText="1" readingOrder="2"/>
    </xf>
    <xf numFmtId="0" fontId="16" fillId="0" borderId="7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right" vertical="center" wrapText="1" readingOrder="2"/>
    </xf>
    <xf numFmtId="0" fontId="16" fillId="0" borderId="4" xfId="0" applyFont="1" applyBorder="1" applyAlignment="1">
      <alignment horizontal="right" vertical="center" wrapText="1" readingOrder="2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14" fillId="3" borderId="2" xfId="0" applyFont="1" applyFill="1" applyBorder="1" applyAlignment="1">
      <alignment horizontal="center" vertical="center" wrapText="1" readingOrder="2"/>
    </xf>
    <xf numFmtId="0" fontId="14" fillId="3" borderId="3" xfId="0" applyFont="1" applyFill="1" applyBorder="1" applyAlignment="1">
      <alignment horizontal="center" vertical="center" wrapText="1" readingOrder="2"/>
    </xf>
    <xf numFmtId="0" fontId="14" fillId="3" borderId="4" xfId="0" applyFont="1" applyFill="1" applyBorder="1" applyAlignment="1">
      <alignment horizontal="center" vertical="center" wrapText="1" readingOrder="2"/>
    </xf>
    <xf numFmtId="0" fontId="14" fillId="9" borderId="30" xfId="0" applyFont="1" applyFill="1" applyBorder="1" applyAlignment="1" applyProtection="1">
      <alignment horizontal="center" vertical="center" wrapText="1" readingOrder="2"/>
      <protection hidden="1"/>
    </xf>
    <xf numFmtId="0" fontId="16" fillId="0" borderId="11" xfId="0" applyFont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6" fillId="0" borderId="14" xfId="0" applyFont="1" applyBorder="1" applyAlignment="1">
      <alignment horizontal="center" vertical="center" wrapText="1" readingOrder="2"/>
    </xf>
    <xf numFmtId="0" fontId="13" fillId="5" borderId="2" xfId="0" applyFont="1" applyFill="1" applyBorder="1" applyAlignment="1">
      <alignment horizontal="center" vertical="center" wrapText="1" readingOrder="2"/>
    </xf>
    <xf numFmtId="0" fontId="13" fillId="5" borderId="3" xfId="0" applyFont="1" applyFill="1" applyBorder="1" applyAlignment="1">
      <alignment horizontal="center" vertical="center" wrapText="1" readingOrder="2"/>
    </xf>
    <xf numFmtId="0" fontId="13" fillId="7" borderId="3" xfId="0" applyFont="1" applyFill="1" applyBorder="1" applyAlignment="1" applyProtection="1">
      <alignment horizontal="center" vertical="center" wrapText="1" readingOrder="2"/>
      <protection hidden="1"/>
    </xf>
    <xf numFmtId="0" fontId="14" fillId="9" borderId="25" xfId="0" applyFont="1" applyFill="1" applyBorder="1" applyAlignment="1" applyProtection="1">
      <alignment horizontal="center" vertical="center" wrapText="1" readingOrder="2"/>
      <protection hidden="1"/>
    </xf>
    <xf numFmtId="0" fontId="22" fillId="2" borderId="2" xfId="0" applyFont="1" applyFill="1" applyBorder="1" applyAlignment="1">
      <alignment horizontal="center" vertical="center" wrapTex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2" fillId="2" borderId="4" xfId="0" applyFont="1" applyFill="1" applyBorder="1" applyAlignment="1">
      <alignment horizontal="center" vertical="center" wrapText="1" readingOrder="2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8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>
      <alignment horizontal="center" vertical="center" wrapText="1" readingOrder="2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0" fillId="6" borderId="7" xfId="0" applyFont="1" applyFill="1" applyBorder="1" applyAlignment="1" applyProtection="1">
      <alignment horizontal="center" vertical="center"/>
      <protection locked="0"/>
    </xf>
    <xf numFmtId="0" fontId="0" fillId="6" borderId="8" xfId="0" applyFont="1" applyFill="1" applyBorder="1" applyAlignment="1" applyProtection="1">
      <alignment horizontal="center" vertical="center"/>
      <protection locked="0"/>
    </xf>
    <xf numFmtId="0" fontId="0" fillId="8" borderId="2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8" borderId="4" xfId="0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 readingOrder="2"/>
      <protection locked="0"/>
    </xf>
    <xf numFmtId="4" fontId="5" fillId="6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5" fillId="6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6" borderId="4" xfId="0" applyFont="1" applyFill="1" applyBorder="1" applyAlignment="1">
      <alignment horizontal="center" vertical="center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4" xfId="0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2:I63"/>
  <sheetViews>
    <sheetView rightToLeft="1" tabSelected="1" zoomScale="81" workbookViewId="0">
      <selection activeCell="G8" sqref="G8:H8"/>
    </sheetView>
  </sheetViews>
  <sheetFormatPr baseColWidth="10" defaultColWidth="11.5" defaultRowHeight="16" x14ac:dyDescent="0.2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3.1640625" customWidth="1"/>
    <col min="9" max="9" width="25.83203125" customWidth="1"/>
  </cols>
  <sheetData>
    <row r="2" spans="1:9" ht="17" thickBot="1" x14ac:dyDescent="0.25"/>
    <row r="3" spans="1:9" s="83" customFormat="1" ht="28" customHeight="1" thickBot="1" x14ac:dyDescent="0.25">
      <c r="A3" s="120" t="s">
        <v>73</v>
      </c>
      <c r="B3" s="121"/>
      <c r="C3" s="121"/>
      <c r="D3" s="121"/>
      <c r="E3" s="121"/>
      <c r="F3" s="121"/>
      <c r="G3" s="121"/>
      <c r="H3" s="121"/>
      <c r="I3" s="122"/>
    </row>
    <row r="4" spans="1:9" s="83" customFormat="1" ht="54" customHeight="1" thickBot="1" x14ac:dyDescent="0.25">
      <c r="A4" s="90" t="s">
        <v>0</v>
      </c>
      <c r="B4" s="92"/>
      <c r="C4" s="123"/>
      <c r="D4" s="124"/>
      <c r="E4" s="125" t="s">
        <v>1</v>
      </c>
      <c r="F4" s="126"/>
      <c r="G4" s="127"/>
      <c r="H4" s="127"/>
      <c r="I4" s="128"/>
    </row>
    <row r="5" spans="1:9" s="83" customFormat="1" ht="17" thickBot="1" x14ac:dyDescent="0.25"/>
    <row r="6" spans="1:9" s="83" customFormat="1" ht="41" customHeight="1" thickBot="1" x14ac:dyDescent="0.25">
      <c r="A6" s="90" t="s">
        <v>38</v>
      </c>
      <c r="B6" s="92"/>
      <c r="C6" s="129"/>
      <c r="D6" s="130"/>
      <c r="E6" s="130"/>
      <c r="F6" s="130"/>
      <c r="G6" s="130"/>
      <c r="H6" s="130"/>
      <c r="I6" s="131"/>
    </row>
    <row r="7" spans="1:9" s="83" customFormat="1" ht="17" thickBot="1" x14ac:dyDescent="0.25"/>
    <row r="8" spans="1:9" s="83" customFormat="1" ht="33" customHeight="1" thickBot="1" x14ac:dyDescent="0.25">
      <c r="A8" s="90" t="s">
        <v>48</v>
      </c>
      <c r="B8" s="92"/>
      <c r="C8" s="132"/>
      <c r="D8" s="90" t="s">
        <v>62</v>
      </c>
      <c r="E8" s="91"/>
      <c r="F8" s="92"/>
      <c r="G8" s="133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"),50000,IF($C$6=القوائم!D8,25000,IF($C$6=القوائم!D9,25000,"لم يتم تحديد المشروع"))))</f>
        <v>لم يتم تحديد المشروع</v>
      </c>
      <c r="H8" s="134"/>
      <c r="I8" s="135" t="s">
        <v>64</v>
      </c>
    </row>
    <row r="9" spans="1:9" s="83" customFormat="1" ht="17" thickBot="1" x14ac:dyDescent="0.25"/>
    <row r="10" spans="1:9" s="83" customFormat="1" ht="32" customHeight="1" thickBot="1" x14ac:dyDescent="0.25">
      <c r="A10" s="90" t="s">
        <v>2</v>
      </c>
      <c r="B10" s="92"/>
      <c r="C10" s="136"/>
      <c r="D10" s="137"/>
      <c r="E10" s="137"/>
      <c r="F10" s="137"/>
      <c r="G10" s="137"/>
      <c r="H10" s="137"/>
      <c r="I10" s="138"/>
    </row>
    <row r="11" spans="1:9" s="83" customFormat="1" ht="17" thickBot="1" x14ac:dyDescent="0.25"/>
    <row r="12" spans="1:9" s="83" customFormat="1" ht="52" customHeight="1" thickBot="1" x14ac:dyDescent="0.25">
      <c r="A12" s="139"/>
      <c r="B12" s="140"/>
      <c r="C12" s="140"/>
      <c r="D12" s="140"/>
      <c r="E12" s="140"/>
      <c r="F12" s="140"/>
      <c r="G12" s="141"/>
      <c r="H12" s="90" t="s">
        <v>3</v>
      </c>
      <c r="I12" s="92"/>
    </row>
    <row r="13" spans="1:9" s="83" customFormat="1" x14ac:dyDescent="0.2"/>
    <row r="14" spans="1:9" s="83" customFormat="1" ht="17" thickBot="1" x14ac:dyDescent="0.25"/>
    <row r="15" spans="1:9" ht="25" thickBot="1" x14ac:dyDescent="0.25">
      <c r="A15" s="17" t="s">
        <v>71</v>
      </c>
      <c r="B15" s="18"/>
      <c r="C15" s="18"/>
      <c r="D15" s="18"/>
      <c r="E15" s="18"/>
      <c r="F15" s="19" t="s">
        <v>72</v>
      </c>
      <c r="G15" s="18"/>
      <c r="H15" s="18"/>
      <c r="I15" s="20"/>
    </row>
    <row r="16" spans="1:9" x14ac:dyDescent="0.2">
      <c r="A16" s="21" t="s">
        <v>94</v>
      </c>
      <c r="B16" s="22"/>
      <c r="C16" s="22"/>
      <c r="D16" s="22"/>
      <c r="E16" s="22"/>
      <c r="F16" s="22"/>
      <c r="G16" s="22"/>
      <c r="H16" s="22"/>
      <c r="I16" s="23"/>
    </row>
    <row r="17" spans="1:9" ht="42" customHeight="1" x14ac:dyDescent="0.2">
      <c r="A17" s="24"/>
      <c r="B17" s="25" t="s">
        <v>35</v>
      </c>
      <c r="C17" s="25" t="s">
        <v>69</v>
      </c>
      <c r="D17" s="25" t="s">
        <v>70</v>
      </c>
      <c r="E17" s="26" t="s">
        <v>39</v>
      </c>
      <c r="F17" s="26" t="s">
        <v>47</v>
      </c>
      <c r="G17" s="26" t="s">
        <v>91</v>
      </c>
      <c r="H17" s="27" t="s">
        <v>90</v>
      </c>
      <c r="I17" s="28"/>
    </row>
    <row r="18" spans="1:9" ht="42" customHeight="1" thickBot="1" x14ac:dyDescent="0.25">
      <c r="A18" s="24"/>
      <c r="B18" s="25"/>
      <c r="C18" s="25"/>
      <c r="D18" s="25"/>
      <c r="E18" s="29" t="s">
        <v>40</v>
      </c>
      <c r="F18" s="26"/>
      <c r="G18" s="26" t="s">
        <v>77</v>
      </c>
      <c r="H18" s="30"/>
      <c r="I18" s="31"/>
    </row>
    <row r="19" spans="1:9" ht="25" customHeight="1" x14ac:dyDescent="0.2">
      <c r="A19" s="32">
        <v>1</v>
      </c>
      <c r="B19" s="33" t="s">
        <v>41</v>
      </c>
      <c r="C19" s="34"/>
      <c r="D19" s="34"/>
      <c r="E19" s="35" t="s">
        <v>81</v>
      </c>
      <c r="F19" s="36" t="str">
        <f>IF(G19/12=0,"",G19/IF($C$8="١٢ شهر",12,IF($C$8="١١ شهر",11,IF($C$8="١٠ أشهر",10,IF($C$8="٩ أشهر",9,IF($C$8="٨ أشهر",8,IF($C$8="٧ أشهر",7,IF($C$8="٦ أشهر",6,IF($C$8="٥ شهر",5,IF($C$8="٤ أشهر",4,IF($C$8="٣ أشهر",3,IF($C$8="شهران",2,IF($C$8="شهر",1)))))))))))))</f>
        <v/>
      </c>
      <c r="G19" s="37"/>
      <c r="H19" s="38" t="str">
        <f>IF(B19="الباحث الرئيس (P-I)",IF(E19="دكتوراه",IF(F19&gt;1200,"لا يمكن أن تتجاوز مكافأة الباحث الرئيس ١٢٠٠ ريال في الشهر","مكافأة الباحث الرئيس ضمن النطاق المسموح به")))</f>
        <v>لا يمكن أن تتجاوز مكافأة الباحث الرئيس ١٢٠٠ ريال في الشهر</v>
      </c>
      <c r="I19" s="39"/>
    </row>
    <row r="20" spans="1:9" ht="28" customHeight="1" x14ac:dyDescent="0.2">
      <c r="A20" s="32">
        <v>2</v>
      </c>
      <c r="B20" s="40" t="s">
        <v>37</v>
      </c>
      <c r="C20" s="41"/>
      <c r="D20" s="41"/>
      <c r="E20" s="40" t="s">
        <v>81</v>
      </c>
      <c r="F20" s="42" t="str">
        <f t="shared" ref="F20:F22" si="0">IF(G20/12=0,"",G20/IF($C$8="١٢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20" s="37"/>
      <c r="H20" s="38" t="str">
        <f>IF(B20="","",IF(B20=القوائم!$E$2,IF(E20="دكتوراه",IF(F20&gt;1000,"لا يمكن أن تتجاوز مكافأة الباحث المشارك ١٠٠٠ ريال في الشهر","مكافأة الباحث المشارك ضمن النطاق المسموح به")),IF(B20=القوائم!$E$3,IF(E20=القوائم!$C$3,IF(F20&gt;800,"لا يمكن أن تتجاوز مكافأة مساعد الباحث من حملة المجاستير ٨٠٠ ريال في الشهر","مكافأة مساعد الباحث ضمن النطاق المسموح به"),IF(B20=القوائم!$E$3,IF(E20=القوائم!$C$4,IF(F20&gt;600,"لا يمكن أن تتجاوز مكافأة مساعد الباحث من حملة البكالوريوس ٦٠٠ ريال في الشهر","مكافأة مساعد الباحث ضمن النطاق المسموح به"),IF(OR(B20=القوائم!$E$4,B20=القوائم!$E$3),IF(E20=القوائم!$C$5,IF(F20&gt;400,"لا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>لا يمكن أن تتجاوز مكافأة الباحث المشارك ١٠٠٠ ريال في الشهر</v>
      </c>
      <c r="I20" s="39"/>
    </row>
    <row r="21" spans="1:9" ht="28" customHeight="1" x14ac:dyDescent="0.2">
      <c r="A21" s="32">
        <v>3</v>
      </c>
      <c r="B21" s="40"/>
      <c r="C21" s="41"/>
      <c r="D21" s="41"/>
      <c r="E21" s="40"/>
      <c r="F21" s="42" t="str">
        <f t="shared" si="0"/>
        <v/>
      </c>
      <c r="G21" s="37"/>
      <c r="H21" s="38" t="str">
        <f>IF(B21="","",IF(B21=القوائم!$E$2,IF(E21="دكتوراه",IF(F21&gt;1000,"لا يمكن أن تتجاوز مكافأة الباحث المشارك ١٠٠٠ ريال في الشهر","مكافأة الباحث المشارك ضمن النطاق المسموح به")),IF(B21=القوائم!$E$3,IF(E21=القوائم!$C$3,IF(F21&gt;800,"لا يمكن أن تتجاوز مكافأة مساعد الباحث من حملة المجاستير ٨٠٠ ريال في الشهر","مكافأة مساعد الباحث ضمن النطاق المسموح به"),IF(B21=القوائم!$E$3,IF(E21=القوائم!$C$4,IF(F21&gt;600,"لا يمكن أن تتجاوز مكافأة مساعد الباحث من حملة البكالوريوس ٦٠٠ ريال في الشهر","مكافأة مساعد الباحث ضمن النطاق المسموح به"),IF(OR(B21=القوائم!$E$4,B21=القوائم!$E$3),IF(E21=القوائم!$C$5,IF(F21&gt;400,"لا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1" s="39"/>
    </row>
    <row r="22" spans="1:9" ht="29" customHeight="1" x14ac:dyDescent="0.2">
      <c r="A22" s="32">
        <v>4</v>
      </c>
      <c r="B22" s="40"/>
      <c r="C22" s="41"/>
      <c r="D22" s="41"/>
      <c r="E22" s="40"/>
      <c r="F22" s="42" t="str">
        <f t="shared" si="0"/>
        <v/>
      </c>
      <c r="G22" s="37"/>
      <c r="H22" s="38" t="str">
        <f>IF(B22="","",IF(B22=القوائم!$E$2,IF(E22="دكتوراه",IF(F22&gt;1000,"لا يمكن أن تتجاوز مكافأة الباحث المشارك ١٠٠٠ ريال في الشهر","مكافأة الباحث المشارك ضمن النطاق المسموح به")),IF(B22=القوائم!$E$3,IF(E22=القوائم!$C$3,IF(F22&gt;800,"لا يمكن أن تتجاوز مكافأة مساعد الباحث من حملة المجاستير ٨٠٠ ريال في الشهر","مكافأة مساعد الباحث ضمن النطاق المسموح به"),IF(B22=القوائم!$E$3,IF(E22=القوائم!$C$4,IF(F22&gt;600,"لا يمكن أن تتجاوز مكافأة مساعد الباحث من حملة البكالوريوس ٦٠٠ ريال في الشهر","مكافأة مساعد الباحث ضمن النطاق المسموح به"),IF(OR(B22=القوائم!$E$4,B22=القوائم!$E$3),IF(E22=القوائم!$C$5,IF(F22&gt;400,"لا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2" s="39"/>
    </row>
    <row r="23" spans="1:9" ht="29" customHeight="1" x14ac:dyDescent="0.2">
      <c r="A23" s="32">
        <v>5</v>
      </c>
      <c r="B23" s="40"/>
      <c r="C23" s="41"/>
      <c r="D23" s="41"/>
      <c r="E23" s="40"/>
      <c r="F23" s="42" t="str">
        <f t="shared" ref="F23:F28" si="1">IF(G23/12=0,"",G23/IF($C$8="١٢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23" s="37"/>
      <c r="H23" s="38" t="str">
        <f>IF(B23="","",IF(B23=القوائم!$E$2,IF(E23="دكتوراه",IF(F23&gt;1000,"لا يمكن أن تتجاوز مكافأة الباحث المشارك ١٠٠٠ ريال في الشهر","مكافأة الباحث المشارك ضمن النطاق المسموح به")),IF(B23=القوائم!$E$3,IF(E23=القوائم!$C$3,IF(F23&gt;800,"لا يمكن أن تتجاوز مكافأة مساعد الباحث من حملة المجاستير ٨٠٠ ريال في الشهر","مكافأة مساعد الباحث ضمن النطاق المسموح به"),IF(B23=القوائم!$E$3,IF(E23=القوائم!$C$4,IF(F23&gt;600,"لا يمكن أن تتجاوز مكافأة مساعد الباحث من حملة البكالوريوس ٦٠٠ ريال في الشهر","مكافأة مساعد الباحث ضمن النطاق المسموح به"),IF(OR(B23=القوائم!$E$4,B23=القوائم!$E$3),IF(E23=القوائم!$C$5,IF(F23&gt;400,"لا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3" s="39"/>
    </row>
    <row r="24" spans="1:9" ht="25" customHeight="1" x14ac:dyDescent="0.2">
      <c r="A24" s="32">
        <v>6</v>
      </c>
      <c r="B24" s="40"/>
      <c r="C24" s="41"/>
      <c r="D24" s="41"/>
      <c r="E24" s="40"/>
      <c r="F24" s="42" t="str">
        <f t="shared" si="1"/>
        <v/>
      </c>
      <c r="G24" s="37"/>
      <c r="H24" s="38" t="str">
        <f>IF(B24="","",IF(B24=القوائم!$E$2,IF(E24="دكتوراه",IF(F24&gt;1000,"لا يمكن أن تتجاوز مكافأة الباحث المشارك ١٠٠٠ ريال في الشهر","مكافأة الباحث المشارك ضمن النطاق المسموح به")),IF(B24=القوائم!$E$3,IF(E24=القوائم!$C$3,IF(F24&gt;800,"لا يمكن أن تتجاوز مكافأة مساعد الباحث من حملة المجاستير ٨٠٠ ريال في الشهر","مكافأة مساعد الباحث ضمن النطاق المسموح به"),IF(B24=القوائم!$E$3,IF(E24=القوائم!$C$4,IF(F24&gt;600,"لا يمكن أن تتجاوز مكافأة مساعد الباحث من حملة البكالوريوس ٦٠٠ ريال في الشهر","مكافأة مساعد الباحث ضمن النطاق المسموح به"),IF(OR(B24=القوائم!$E$4,B24=القوائم!$E$3),IF(E24=القوائم!$C$5,IF(F24&gt;400,"لا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4" s="39"/>
    </row>
    <row r="25" spans="1:9" ht="26" customHeight="1" x14ac:dyDescent="0.2">
      <c r="A25" s="32">
        <v>7</v>
      </c>
      <c r="B25" s="40"/>
      <c r="C25" s="41"/>
      <c r="D25" s="41"/>
      <c r="E25" s="40"/>
      <c r="F25" s="42" t="str">
        <f t="shared" si="1"/>
        <v/>
      </c>
      <c r="G25" s="37"/>
      <c r="H25" s="38" t="str">
        <f>IF(B25="","",IF(B25=القوائم!$E$2,IF(E25="دكتوراه",IF(F25&gt;1000,"لا يمكن أن تتجاوز مكافأة الباحث المشارك ١٠٠٠ ريال في الشهر","مكافأة الباحث المشارك ضمن النطاق المسموح به")),IF(B25=القوائم!$E$3,IF(E25=القوائم!$C$3,IF(F25&gt;800,"لا يمكن أن تتجاوز مكافأة مساعد الباحث من حملة المجاستير ٨٠٠ ريال في الشهر","مكافأة مساعد الباحث ضمن النطاق المسموح به"),IF(B25=القوائم!$E$3,IF(E25=القوائم!$C$4,IF(F25&gt;600,"لا يمكن أن تتجاوز مكافأة مساعد الباحث من حملة البكالوريوس ٦٠٠ ريال في الشهر","مكافأة مساعد الباحث ضمن النطاق المسموح به"),IF(OR(B25=القوائم!$E$4,B25=القوائم!$E$3),IF(E25=القوائم!$C$5,IF(F25&gt;400,"لا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5" s="39"/>
    </row>
    <row r="26" spans="1:9" ht="25" customHeight="1" x14ac:dyDescent="0.2">
      <c r="A26" s="32">
        <v>8</v>
      </c>
      <c r="B26" s="40"/>
      <c r="C26" s="41"/>
      <c r="D26" s="41"/>
      <c r="E26" s="40"/>
      <c r="F26" s="42" t="str">
        <f t="shared" si="1"/>
        <v/>
      </c>
      <c r="G26" s="37"/>
      <c r="H26" s="38" t="str">
        <f>IF(B26="","",IF(B26=القوائم!$E$2,IF(E26="دكتوراه",IF(F26&gt;1000,"لا يمكن أن تتجاوز مكافأة الباحث المشارك ١٠٠٠ ريال في الشهر","مكافأة الباحث المشارك ضمن النطاق المسموح به")),IF(B26=القوائم!$E$3,IF(E26=القوائم!$C$3,IF(F26&gt;800,"لا يمكن أن تتجاوز مكافأة مساعد الباحث من حملة المجاستير ٨٠٠ ريال في الشهر","مكافأة مساعد الباحث ضمن النطاق المسموح به"),IF(B26=القوائم!$E$3,IF(E26=القوائم!$C$4,IF(F26&gt;600,"لا يمكن أن تتجاوز مكافأة مساعد الباحث من حملة البكالوريوس ٦٠٠ ريال في الشهر","مكافأة مساعد الباحث ضمن النطاق المسموح به"),IF(OR(B26=القوائم!$E$4,B26=القوائم!$E$3),IF(E26=القوائم!$C$5,IF(F26&gt;400,"لا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6" s="39"/>
    </row>
    <row r="27" spans="1:9" ht="26" customHeight="1" x14ac:dyDescent="0.2">
      <c r="A27" s="32">
        <v>9</v>
      </c>
      <c r="B27" s="40"/>
      <c r="C27" s="41"/>
      <c r="D27" s="41"/>
      <c r="E27" s="40"/>
      <c r="F27" s="42" t="str">
        <f t="shared" si="1"/>
        <v/>
      </c>
      <c r="G27" s="37"/>
      <c r="H27" s="38" t="str">
        <f>IF(B27="","",IF(B27=القوائم!$E$2,IF(E27="دكتوراه",IF(F27&gt;1000,"لا يمكن أن تتجاوز مكافأة الباحث المشارك ١٠٠٠ ريال في الشهر","مكافأة الباحث المشارك ضمن النطاق المسموح به")),IF(B27=القوائم!$E$3,IF(E27=القوائم!$C$3,IF(F27&gt;800,"لا يمكن أن تتجاوز مكافأة مساعد الباحث من حملة المجاستير ٨٠٠ ريال في الشهر","مكافأة مساعد الباحث ضمن النطاق المسموح به"),IF(B27=القوائم!$E$3,IF(E27=القوائم!$C$4,IF(F27&gt;600,"لا يمكن أن تتجاوز مكافأة مساعد الباحث من حملة البكالوريوس ٦٠٠ ريال في الشهر","مكافأة مساعد الباحث ضمن النطاق المسموح به"),IF(OR(B27=القوائم!$E$4,B27=القوائم!$E$3),IF(E27=القوائم!$C$5,IF(F27&gt;400,"لا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7" s="39"/>
    </row>
    <row r="28" spans="1:9" ht="30" customHeight="1" thickBot="1" x14ac:dyDescent="0.25">
      <c r="A28" s="32">
        <v>10</v>
      </c>
      <c r="B28" s="43"/>
      <c r="C28" s="44"/>
      <c r="D28" s="44"/>
      <c r="E28" s="43"/>
      <c r="F28" s="42" t="str">
        <f t="shared" si="1"/>
        <v/>
      </c>
      <c r="G28" s="37"/>
      <c r="H28" s="38" t="str">
        <f>IF(B28="","",IF(B28=القوائم!$E$2,IF(E28="دكتوراه",IF(F28&gt;1000,"لا يمكن أن تتجاوز مكافأة الباحث المشارك ١٠٠٠ ريال في الشهر","مكافأة الباحث المشارك ضمن النطاق المسموح به")),IF(B28=القوائم!$E$3,IF(E28=القوائم!$C$3,IF(F28&gt;800,"لا يمكن أن تتجاوز مكافأة مساعد الباحث من حملة المجاستير ٨٠٠ ريال في الشهر","مكافأة مساعد الباحث ضمن النطاق المسموح به"),IF(B28=القوائم!$E$3,IF(E28=القوائم!$C$4,IF(F28&gt;600,"لا يمكن أن تتجاوز مكافأة مساعد الباحث من حملة البكالوريوس ٦٠٠ ريال في الشهر","مكافأة مساعد الباحث ضمن النطاق المسموح به"),IF(OR(B28=القوائم!$E$4,B28=القوائم!$E$3),IF(E28=القوائم!$C$5,IF(F28&gt;400,"لا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28" s="39"/>
    </row>
    <row r="29" spans="1:9" ht="37" customHeight="1" thickBot="1" x14ac:dyDescent="0.25">
      <c r="A29" s="45" t="s">
        <v>78</v>
      </c>
      <c r="B29" s="46"/>
      <c r="C29" s="46"/>
      <c r="D29" s="46"/>
      <c r="E29" s="46"/>
      <c r="F29" s="47"/>
      <c r="G29" s="48">
        <f>SUM(G19:G28)</f>
        <v>0</v>
      </c>
      <c r="H29" s="49" t="str">
        <f>IF($G$8="لم يتم تحديد المشروع","يجب تحديد نوع المشروع",IF(G29&gt;$G$8,"مكافآت الباحثين تجاوزت الحد الأقصى للميزانية","مكافآت الباحثين ضمن النطاق المسموح به"))</f>
        <v>يجب تحديد نوع المشروع</v>
      </c>
      <c r="I29" s="50"/>
    </row>
    <row r="30" spans="1:9" ht="17" thickBot="1" x14ac:dyDescent="0.25">
      <c r="A30" s="12"/>
      <c r="B30" s="7"/>
      <c r="C30" s="4"/>
      <c r="D30" s="4"/>
      <c r="E30" s="8"/>
      <c r="F30" s="8"/>
      <c r="G30" s="8"/>
      <c r="H30" s="8"/>
      <c r="I30" s="13"/>
    </row>
    <row r="31" spans="1:9" ht="17" thickBot="1" x14ac:dyDescent="0.25">
      <c r="A31" s="51" t="s">
        <v>86</v>
      </c>
      <c r="B31" s="52"/>
      <c r="C31" s="52"/>
      <c r="D31" s="52"/>
      <c r="E31" s="52"/>
      <c r="F31" s="52"/>
      <c r="G31" s="52"/>
      <c r="H31" s="52"/>
      <c r="I31" s="53"/>
    </row>
    <row r="32" spans="1:9" ht="37" customHeight="1" thickBot="1" x14ac:dyDescent="0.25">
      <c r="A32" s="54">
        <v>1</v>
      </c>
      <c r="B32" s="55" t="s">
        <v>42</v>
      </c>
      <c r="C32" s="56"/>
      <c r="D32" s="57"/>
      <c r="E32" s="58"/>
      <c r="F32" s="59"/>
      <c r="G32" s="60"/>
      <c r="H32" s="60"/>
      <c r="I32" s="61"/>
    </row>
    <row r="33" spans="1:9" ht="37" customHeight="1" thickBot="1" x14ac:dyDescent="0.25">
      <c r="A33" s="54">
        <v>2</v>
      </c>
      <c r="B33" s="55" t="s">
        <v>43</v>
      </c>
      <c r="C33" s="56"/>
      <c r="D33" s="57"/>
      <c r="E33" s="58"/>
      <c r="F33" s="59"/>
      <c r="G33" s="60"/>
      <c r="H33" s="60"/>
      <c r="I33" s="61"/>
    </row>
    <row r="34" spans="1:9" ht="37" customHeight="1" thickBot="1" x14ac:dyDescent="0.25">
      <c r="A34" s="54">
        <v>3</v>
      </c>
      <c r="B34" s="55" t="s">
        <v>44</v>
      </c>
      <c r="C34" s="56"/>
      <c r="D34" s="57"/>
      <c r="E34" s="58"/>
      <c r="F34" s="59"/>
      <c r="G34" s="60"/>
      <c r="H34" s="60"/>
      <c r="I34" s="61"/>
    </row>
    <row r="35" spans="1:9" ht="37" customHeight="1" thickBot="1" x14ac:dyDescent="0.25">
      <c r="A35" s="54">
        <v>4</v>
      </c>
      <c r="B35" s="55" t="s">
        <v>45</v>
      </c>
      <c r="C35" s="56"/>
      <c r="D35" s="57"/>
      <c r="E35" s="58"/>
      <c r="F35" s="59"/>
      <c r="G35" s="60"/>
      <c r="H35" s="60"/>
      <c r="I35" s="61"/>
    </row>
    <row r="36" spans="1:9" ht="37" customHeight="1" thickBot="1" x14ac:dyDescent="0.25">
      <c r="A36" s="54">
        <v>5</v>
      </c>
      <c r="B36" s="55" t="s">
        <v>95</v>
      </c>
      <c r="C36" s="56"/>
      <c r="D36" s="57"/>
      <c r="E36" s="58"/>
      <c r="F36" s="59"/>
      <c r="G36" s="60"/>
      <c r="H36" s="60"/>
      <c r="I36" s="61"/>
    </row>
    <row r="37" spans="1:9" ht="37" customHeight="1" x14ac:dyDescent="0.2">
      <c r="A37" s="62">
        <v>6</v>
      </c>
      <c r="B37" s="55" t="s">
        <v>96</v>
      </c>
      <c r="C37" s="56"/>
      <c r="D37" s="57"/>
      <c r="E37" s="58"/>
      <c r="F37" s="63"/>
      <c r="G37" s="64"/>
      <c r="H37" s="64"/>
      <c r="I37" s="65"/>
    </row>
    <row r="38" spans="1:9" ht="37" customHeight="1" thickBot="1" x14ac:dyDescent="0.25">
      <c r="A38" s="66"/>
      <c r="B38" s="67" t="s">
        <v>97</v>
      </c>
      <c r="C38" s="68"/>
      <c r="D38" s="69"/>
      <c r="E38" s="70"/>
      <c r="F38" s="71"/>
      <c r="G38" s="72"/>
      <c r="H38" s="72"/>
      <c r="I38" s="73"/>
    </row>
    <row r="39" spans="1:9" ht="18" customHeight="1" x14ac:dyDescent="0.2">
      <c r="A39" s="74" t="s">
        <v>98</v>
      </c>
      <c r="B39" s="75"/>
      <c r="C39" s="75"/>
      <c r="D39" s="75"/>
      <c r="E39" s="75"/>
      <c r="F39" s="75"/>
      <c r="G39" s="75"/>
      <c r="H39" s="75"/>
      <c r="I39" s="76"/>
    </row>
    <row r="40" spans="1:9" ht="18" customHeight="1" x14ac:dyDescent="0.2">
      <c r="A40" s="77" t="s">
        <v>99</v>
      </c>
      <c r="B40" s="78"/>
      <c r="C40" s="78"/>
      <c r="D40" s="78"/>
      <c r="E40" s="78"/>
      <c r="F40" s="78"/>
      <c r="G40" s="78"/>
      <c r="H40" s="78"/>
      <c r="I40" s="79"/>
    </row>
    <row r="41" spans="1:9" s="83" customFormat="1" x14ac:dyDescent="0.2">
      <c r="A41" s="80"/>
      <c r="B41" s="81"/>
      <c r="C41" s="81"/>
      <c r="D41" s="81"/>
      <c r="E41" s="81"/>
      <c r="F41" s="81"/>
      <c r="G41" s="81"/>
      <c r="H41" s="81"/>
      <c r="I41" s="82"/>
    </row>
    <row r="42" spans="1:9" s="83" customFormat="1" ht="16" customHeight="1" x14ac:dyDescent="0.2">
      <c r="A42" s="84" t="s">
        <v>100</v>
      </c>
      <c r="B42" s="85"/>
      <c r="C42" s="85"/>
      <c r="D42" s="85"/>
      <c r="E42" s="85"/>
      <c r="F42" s="85"/>
      <c r="G42" s="85"/>
      <c r="H42" s="85"/>
      <c r="I42" s="86"/>
    </row>
    <row r="43" spans="1:9" s="83" customFormat="1" ht="17" thickBot="1" x14ac:dyDescent="0.25">
      <c r="A43" s="87" t="s">
        <v>101</v>
      </c>
      <c r="B43" s="88"/>
      <c r="C43" s="88"/>
      <c r="D43" s="88"/>
      <c r="E43" s="88"/>
      <c r="F43" s="88"/>
      <c r="G43" s="88"/>
      <c r="H43" s="88"/>
      <c r="I43" s="89"/>
    </row>
    <row r="44" spans="1:9" s="83" customFormat="1" ht="42" customHeight="1" thickBot="1" x14ac:dyDescent="0.25">
      <c r="A44" s="90" t="s">
        <v>78</v>
      </c>
      <c r="B44" s="91"/>
      <c r="C44" s="91"/>
      <c r="D44" s="91"/>
      <c r="E44" s="92"/>
      <c r="F44" s="93">
        <f>SUM(F32:F38)</f>
        <v>0</v>
      </c>
      <c r="G44" s="94"/>
      <c r="H44" s="95" t="str">
        <f>IF($G$8="لم يتم تحديد المشروع","يجب تحديد نوع المشروع",IF(F44&gt;$G$8,"تكاليف المستلزمات تجاوزت الحد الأقصى للميزانية","تكاليف المستلزمات ضمن النطاق المسموح به"))</f>
        <v>يجب تحديد نوع المشروع</v>
      </c>
      <c r="I44" s="96"/>
    </row>
    <row r="45" spans="1:9" s="83" customFormat="1" ht="17" thickBot="1" x14ac:dyDescent="0.25">
      <c r="A45" s="97"/>
      <c r="B45" s="98"/>
      <c r="C45" s="99"/>
      <c r="D45" s="99"/>
      <c r="E45" s="100"/>
      <c r="F45" s="100"/>
      <c r="G45" s="100"/>
      <c r="H45" s="100"/>
      <c r="I45" s="101"/>
    </row>
    <row r="46" spans="1:9" s="83" customFormat="1" ht="16" customHeight="1" thickBot="1" x14ac:dyDescent="0.25">
      <c r="A46" s="102" t="s">
        <v>87</v>
      </c>
      <c r="B46" s="103"/>
      <c r="C46" s="103"/>
      <c r="D46" s="103"/>
      <c r="E46" s="103"/>
      <c r="F46" s="103"/>
      <c r="G46" s="103"/>
      <c r="H46" s="103"/>
      <c r="I46" s="104"/>
    </row>
    <row r="47" spans="1:9" s="83" customFormat="1" ht="40" customHeight="1" thickBot="1" x14ac:dyDescent="0.25">
      <c r="A47" s="54">
        <v>1</v>
      </c>
      <c r="B47" s="105" t="s">
        <v>68</v>
      </c>
      <c r="C47" s="106"/>
      <c r="D47" s="106"/>
      <c r="E47" s="107"/>
      <c r="F47" s="59"/>
      <c r="G47" s="60"/>
      <c r="H47" s="60"/>
      <c r="I47" s="61"/>
    </row>
    <row r="48" spans="1:9" s="83" customFormat="1" ht="18" customHeight="1" x14ac:dyDescent="0.2">
      <c r="A48" s="74"/>
      <c r="B48" s="75"/>
      <c r="C48" s="75"/>
      <c r="D48" s="75"/>
      <c r="E48" s="75"/>
      <c r="F48" s="75"/>
      <c r="G48" s="75"/>
      <c r="H48" s="75"/>
      <c r="I48" s="76"/>
    </row>
    <row r="49" spans="1:9" s="83" customFormat="1" ht="18" customHeight="1" thickBot="1" x14ac:dyDescent="0.25">
      <c r="A49" s="77"/>
      <c r="B49" s="78"/>
      <c r="C49" s="78"/>
      <c r="D49" s="78"/>
      <c r="E49" s="78"/>
      <c r="F49" s="78"/>
      <c r="G49" s="78"/>
      <c r="H49" s="78"/>
      <c r="I49" s="79"/>
    </row>
    <row r="50" spans="1:9" s="83" customFormat="1" ht="62" customHeight="1" thickBot="1" x14ac:dyDescent="0.25">
      <c r="A50" s="108" t="s">
        <v>78</v>
      </c>
      <c r="B50" s="109"/>
      <c r="C50" s="109"/>
      <c r="D50" s="109"/>
      <c r="E50" s="110"/>
      <c r="F50" s="93">
        <f>F47</f>
        <v>0</v>
      </c>
      <c r="G50" s="94"/>
      <c r="H50" s="111" t="str">
        <f>IF($G$8="لم يتم تحديد المشروع","يجب تحديد نوع المشروع",IF($G$8=25000,IF(F50&gt;6000,"تكاليف النشر تجاوزت الحد الأقصى لتكاليف نشر ورقة علمية واحدة","تكاليف النشر ضمن النطاق المسموح به"),IF($G$8=50000,IF(F50&gt;10000,"تكاليف النشر تجاوزت الحد الأقصى لتكاليف نشر ورقتين علمية","تكاليف النشر ضمن النطاق المسموح به"),IF($G$8=125000,IF(F50&gt;25000,"تكاليف النشر تجاوزت الحد الأقصى لتكاليف نشر 5 أوراق علمية","تكاليف النشر ضمن النطاق المسموح به")))))</f>
        <v>يجب تحديد نوع المشروع</v>
      </c>
      <c r="I50" s="96"/>
    </row>
    <row r="51" spans="1:9" s="83" customFormat="1" x14ac:dyDescent="0.2">
      <c r="A51" s="112"/>
      <c r="B51" s="113"/>
      <c r="C51" s="113"/>
      <c r="D51" s="114"/>
      <c r="E51" s="113"/>
      <c r="F51" s="113"/>
      <c r="G51" s="113"/>
      <c r="H51" s="113"/>
      <c r="I51" s="115"/>
    </row>
    <row r="52" spans="1:9" s="83" customFormat="1" ht="17" thickBot="1" x14ac:dyDescent="0.25">
      <c r="A52" s="87"/>
      <c r="B52" s="88"/>
      <c r="C52" s="88"/>
      <c r="D52" s="99"/>
      <c r="E52" s="88"/>
      <c r="F52" s="88"/>
      <c r="G52" s="88"/>
      <c r="H52" s="88"/>
      <c r="I52" s="89"/>
    </row>
    <row r="53" spans="1:9" s="83" customFormat="1" ht="31" customHeight="1" thickBot="1" x14ac:dyDescent="0.25">
      <c r="A53" s="116" t="s">
        <v>46</v>
      </c>
      <c r="B53" s="117"/>
      <c r="C53" s="117"/>
      <c r="D53" s="117"/>
      <c r="E53" s="117"/>
      <c r="F53" s="118">
        <f>SUM(F50+F44+G29)</f>
        <v>0</v>
      </c>
      <c r="G53" s="119" t="str">
        <f>IF($G$8="لم يتم تحديد المشروع","يجب تحديد نوع المشروع",IF(F53&gt;$G$8,"تكاليف المشروع تجاوزت الحد الأقصى للميزانية","ميزانية المشروع ضمن النطاق المسموح به"))</f>
        <v>يجب تحديد نوع المشروع</v>
      </c>
      <c r="H53" s="93"/>
      <c r="I53" s="94"/>
    </row>
    <row r="54" spans="1:9" s="83" customFormat="1" x14ac:dyDescent="0.2"/>
    <row r="55" spans="1:9" s="83" customFormat="1" x14ac:dyDescent="0.2"/>
    <row r="56" spans="1:9" s="83" customFormat="1" ht="21" x14ac:dyDescent="0.25">
      <c r="C56" s="11" t="s">
        <v>83</v>
      </c>
      <c r="D56" s="15"/>
      <c r="E56" s="11"/>
      <c r="F56" s="11" t="s">
        <v>84</v>
      </c>
      <c r="G56" s="14"/>
      <c r="H56" s="14"/>
    </row>
    <row r="57" spans="1:9" s="83" customFormat="1" x14ac:dyDescent="0.2"/>
    <row r="60" spans="1:9" x14ac:dyDescent="0.2">
      <c r="B60" s="9" t="s">
        <v>85</v>
      </c>
      <c r="C60" s="9"/>
      <c r="D60" s="9"/>
      <c r="E60" s="9"/>
      <c r="F60" s="9"/>
      <c r="G60" s="9"/>
      <c r="H60" s="9"/>
      <c r="I60" s="9"/>
    </row>
    <row r="62" spans="1:9" x14ac:dyDescent="0.2">
      <c r="D62" s="10"/>
      <c r="E62" t="s">
        <v>92</v>
      </c>
    </row>
    <row r="63" spans="1:9" x14ac:dyDescent="0.2">
      <c r="D63" s="16"/>
      <c r="E63" t="s">
        <v>93</v>
      </c>
    </row>
  </sheetData>
  <sheetProtection algorithmName="SHA-512" hashValue="sT/crRUnSHejQjJpxPbr5dTeMgjeJ6SFkf7gHhl7QhlbI7vxsV+itr9eqgOmELJmR7OBXCy/JGrq+72VM9erqg==" saltValue="RqqJUTRg9bOpY07V4rqI0A==" spinCount="100000" sheet="1" insertHyperlinks="0"/>
  <mergeCells count="73">
    <mergeCell ref="A3:I3"/>
    <mergeCell ref="H17:I18"/>
    <mergeCell ref="G56:H56"/>
    <mergeCell ref="A4:B4"/>
    <mergeCell ref="A6:B6"/>
    <mergeCell ref="A8:B8"/>
    <mergeCell ref="A10:B10"/>
    <mergeCell ref="A12:G12"/>
    <mergeCell ref="B60:I60"/>
    <mergeCell ref="F47:I47"/>
    <mergeCell ref="B47:E47"/>
    <mergeCell ref="F44:G44"/>
    <mergeCell ref="A44:E44"/>
    <mergeCell ref="F50:G50"/>
    <mergeCell ref="A50:E50"/>
    <mergeCell ref="A45:B45"/>
    <mergeCell ref="E45:I45"/>
    <mergeCell ref="A51:B52"/>
    <mergeCell ref="C51:C52"/>
    <mergeCell ref="E51:I52"/>
    <mergeCell ref="A53:E53"/>
    <mergeCell ref="G53:I53"/>
    <mergeCell ref="H50:I50"/>
    <mergeCell ref="A48:I48"/>
    <mergeCell ref="H25:I25"/>
    <mergeCell ref="H26:I26"/>
    <mergeCell ref="H27:I27"/>
    <mergeCell ref="H28:I28"/>
    <mergeCell ref="A29:F29"/>
    <mergeCell ref="H21:I21"/>
    <mergeCell ref="H22:I22"/>
    <mergeCell ref="H23:I23"/>
    <mergeCell ref="H24:I24"/>
    <mergeCell ref="H12:I12"/>
    <mergeCell ref="B37:C37"/>
    <mergeCell ref="B33:C33"/>
    <mergeCell ref="B34:C34"/>
    <mergeCell ref="B35:C35"/>
    <mergeCell ref="D17:D18"/>
    <mergeCell ref="B17:B18"/>
    <mergeCell ref="C17:C18"/>
    <mergeCell ref="A31:I31"/>
    <mergeCell ref="F33:I33"/>
    <mergeCell ref="F34:I34"/>
    <mergeCell ref="F35:I35"/>
    <mergeCell ref="B32:C32"/>
    <mergeCell ref="B36:C36"/>
    <mergeCell ref="F32:I32"/>
    <mergeCell ref="F4:I4"/>
    <mergeCell ref="C6:I6"/>
    <mergeCell ref="A49:I49"/>
    <mergeCell ref="A37:A38"/>
    <mergeCell ref="H44:I44"/>
    <mergeCell ref="A46:I46"/>
    <mergeCell ref="H19:I19"/>
    <mergeCell ref="A39:I39"/>
    <mergeCell ref="A40:I40"/>
    <mergeCell ref="A41:I41"/>
    <mergeCell ref="A42:I42"/>
    <mergeCell ref="A43:I43"/>
    <mergeCell ref="A16:I16"/>
    <mergeCell ref="B38:C38"/>
    <mergeCell ref="F36:I36"/>
    <mergeCell ref="G8:H8"/>
    <mergeCell ref="D8:F8"/>
    <mergeCell ref="A30:B30"/>
    <mergeCell ref="E30:I30"/>
    <mergeCell ref="C10:I10"/>
    <mergeCell ref="A15:E15"/>
    <mergeCell ref="H20:I20"/>
    <mergeCell ref="H29:I29"/>
    <mergeCell ref="F15:I15"/>
    <mergeCell ref="C4:D4"/>
  </mergeCells>
  <conditionalFormatting sqref="F19:F28">
    <cfRule type="cellIs" dxfId="17" priority="21" operator="greaterThan">
      <formula>1200</formula>
    </cfRule>
  </conditionalFormatting>
  <conditionalFormatting sqref="F44">
    <cfRule type="containsText" dxfId="16" priority="14" operator="containsText" text="تجاوزت">
      <formula>NOT(ISERROR(SEARCH("تجاوزت",F44)))</formula>
    </cfRule>
  </conditionalFormatting>
  <conditionalFormatting sqref="F50">
    <cfRule type="containsText" dxfId="15" priority="13" operator="containsText" text="تجاوزت">
      <formula>NOT(ISERROR(SEARCH("تجاوزت",F50)))</formula>
    </cfRule>
  </conditionalFormatting>
  <conditionalFormatting sqref="F44:I44">
    <cfRule type="containsText" dxfId="14" priority="10" operator="containsText" text="مكافآت الباحثين تجاوزت الحد الأقصى للميزانية">
      <formula>NOT(ISERROR(SEARCH("مكافآت الباحثين تجاوزت الحد الأقصى للميزانية",F44)))</formula>
    </cfRule>
  </conditionalFormatting>
  <conditionalFormatting sqref="F50:I50">
    <cfRule type="containsText" dxfId="13" priority="7" operator="containsText" text="مكافآت الباحثين تجاوزت الحد الأقصى للميزانية">
      <formula>NOT(ISERROR(SEARCH("مكافآت الباحثين تجاوزت الحد الأقصى للميزانية",F50)))</formula>
    </cfRule>
  </conditionalFormatting>
  <conditionalFormatting sqref="G19">
    <cfRule type="cellIs" dxfId="12" priority="22" operator="greaterThan">
      <formula>14400</formula>
    </cfRule>
  </conditionalFormatting>
  <conditionalFormatting sqref="G53">
    <cfRule type="beginsWith" dxfId="11" priority="2" operator="beginsWith" text="يجب تحديد نوع المشروع">
      <formula>LEFT(G53,LEN("يجب تحديد نوع المشروع"))="يجب تحديد نوع المشروع"</formula>
    </cfRule>
    <cfRule type="containsText" dxfId="10" priority="3" operator="containsText" text="يجب تحديد نوع المشروع">
      <formula>NOT(ISERROR(SEARCH("يجب تحديد نوع المشروع",G53)))</formula>
    </cfRule>
    <cfRule type="containsText" dxfId="9" priority="4" operator="containsText" text="مكافآت الباحثين تجاوزت الحد الأقصى للميزانية">
      <formula>NOT(ISERROR(SEARCH("مكافآت الباحثين تجاوزت الحد الأقصى للميزانية",G53)))</formula>
    </cfRule>
  </conditionalFormatting>
  <conditionalFormatting sqref="H19:H28">
    <cfRule type="containsText" dxfId="8" priority="20" operator="containsText" text="لا يمكن ">
      <formula>NOT(ISERROR(SEARCH("لا يمكن ",H19)))</formula>
    </cfRule>
  </conditionalFormatting>
  <conditionalFormatting sqref="H29 H44 H50 G53">
    <cfRule type="containsText" dxfId="7" priority="16" operator="containsText" text="تجاوزت">
      <formula>NOT(ISERROR(SEARCH("تجاوزت",G29)))</formula>
    </cfRule>
  </conditionalFormatting>
  <conditionalFormatting sqref="H29:I29">
    <cfRule type="beginsWith" dxfId="6" priority="11" operator="beginsWith" text="يجب تحديد نوع المشروع">
      <formula>LEFT(H29,LEN("يجب تحديد نوع المشروع"))="يجب تحديد نوع المشروع"</formula>
    </cfRule>
    <cfRule type="containsText" dxfId="5" priority="12" operator="containsText" text="يجب تحديد نوع المشروع">
      <formula>NOT(ISERROR(SEARCH("يجب تحديد نوع المشروع",H29)))</formula>
    </cfRule>
    <cfRule type="containsText" dxfId="4" priority="19" operator="containsText" text="مكافآت الباحثين تجاوزت الحد الأقصى للميزانية">
      <formula>NOT(ISERROR(SEARCH("مكافآت الباحثين تجاوزت الحد الأقصى للميزانية",H29)))</formula>
    </cfRule>
  </conditionalFormatting>
  <conditionalFormatting sqref="H44:I44">
    <cfRule type="beginsWith" dxfId="3" priority="8" operator="beginsWith" text="يجب تحديد نوع المشروع">
      <formula>LEFT(H44,LEN("يجب تحديد نوع المشروع"))="يجب تحديد نوع المشروع"</formula>
    </cfRule>
    <cfRule type="containsText" dxfId="2" priority="9" operator="containsText" text="يجب تحديد نوع المشروع">
      <formula>NOT(ISERROR(SEARCH("يجب تحديد نوع المشروع",H44)))</formula>
    </cfRule>
  </conditionalFormatting>
  <conditionalFormatting sqref="H50:I50">
    <cfRule type="beginsWith" dxfId="1" priority="5" operator="beginsWith" text="يجب تحديد نوع المشروع">
      <formula>LEFT(H50,LEN("يجب تحديد نوع المشروع"))="يجب تحديد نوع المشروع"</formula>
    </cfRule>
    <cfRule type="containsText" dxfId="0" priority="6" operator="containsText" text="يجب تحديد نوع المشروع">
      <formula>NOT(ISERROR(SEARCH("يجب تحديد نوع المشروع",H50)))</formula>
    </cfRule>
  </conditionalFormatting>
  <printOptions horizontalCentered="1" verticalCentered="1"/>
  <pageMargins left="0.25" right="0.25" top="0.25" bottom="0.25" header="0" footer="0"/>
  <pageSetup paperSize="9" scale="55" orientation="portrait" horizontalDpi="0" verticalDpi="0"/>
  <rowBreaks count="1" manualBreakCount="1">
    <brk id="13" max="16383" man="1"/>
  </rowBreaks>
  <legacyDrawingHF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B20:B27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E19:E28</xm:sqref>
        </x14:dataValidation>
        <x14:dataValidation type="list" allowBlank="1" showInputMessage="1" showErrorMessage="1" xr:uid="{60E320CB-E69C-C54D-9AC4-26D2D8463675}">
          <x14:formula1>
            <xm:f>القوائم!$D$2:$D$9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D8" sqref="D8:D9"/>
    </sheetView>
  </sheetViews>
  <sheetFormatPr baseColWidth="10" defaultColWidth="11.5" defaultRowHeight="16" x14ac:dyDescent="0.2"/>
  <cols>
    <col min="1" max="1" width="19.1640625" bestFit="1" customWidth="1"/>
    <col min="4" max="4" width="35.33203125" bestFit="1" customWidth="1"/>
  </cols>
  <sheetData>
    <row r="1" spans="1:6" x14ac:dyDescent="0.2">
      <c r="A1" t="s">
        <v>20</v>
      </c>
      <c r="B1" t="s">
        <v>21</v>
      </c>
      <c r="C1" t="s">
        <v>29</v>
      </c>
      <c r="D1" t="s">
        <v>30</v>
      </c>
      <c r="E1" t="s">
        <v>35</v>
      </c>
      <c r="F1" t="s">
        <v>49</v>
      </c>
    </row>
    <row r="2" spans="1:6" ht="28" x14ac:dyDescent="0.2">
      <c r="A2" t="s">
        <v>33</v>
      </c>
      <c r="B2" t="s">
        <v>22</v>
      </c>
      <c r="C2" t="s">
        <v>81</v>
      </c>
      <c r="D2" s="2" t="s">
        <v>65</v>
      </c>
      <c r="E2" s="3" t="s">
        <v>37</v>
      </c>
      <c r="F2" s="5" t="s">
        <v>50</v>
      </c>
    </row>
    <row r="3" spans="1:6" ht="28" x14ac:dyDescent="0.2">
      <c r="A3" t="s">
        <v>4</v>
      </c>
      <c r="B3" t="s">
        <v>23</v>
      </c>
      <c r="C3" t="s">
        <v>80</v>
      </c>
      <c r="D3" s="2" t="s">
        <v>63</v>
      </c>
      <c r="E3" s="3" t="s">
        <v>74</v>
      </c>
      <c r="F3" s="5" t="s">
        <v>51</v>
      </c>
    </row>
    <row r="4" spans="1:6" ht="28" x14ac:dyDescent="0.2">
      <c r="A4" t="s">
        <v>5</v>
      </c>
      <c r="B4" t="s">
        <v>24</v>
      </c>
      <c r="C4" t="s">
        <v>79</v>
      </c>
      <c r="D4" s="2" t="s">
        <v>66</v>
      </c>
      <c r="E4" s="1" t="s">
        <v>36</v>
      </c>
      <c r="F4" s="5" t="s">
        <v>52</v>
      </c>
    </row>
    <row r="5" spans="1:6" ht="28" x14ac:dyDescent="0.2">
      <c r="A5" t="s">
        <v>34</v>
      </c>
      <c r="C5" t="s">
        <v>82</v>
      </c>
      <c r="D5" s="2" t="s">
        <v>67</v>
      </c>
      <c r="F5" s="6" t="s">
        <v>53</v>
      </c>
    </row>
    <row r="6" spans="1:6" ht="28" x14ac:dyDescent="0.2">
      <c r="A6" t="s">
        <v>6</v>
      </c>
      <c r="D6" s="2" t="s">
        <v>31</v>
      </c>
      <c r="F6" s="5" t="s">
        <v>54</v>
      </c>
    </row>
    <row r="7" spans="1:6" ht="28" x14ac:dyDescent="0.2">
      <c r="A7" t="s">
        <v>7</v>
      </c>
      <c r="D7" s="2" t="s">
        <v>32</v>
      </c>
      <c r="F7" s="6" t="s">
        <v>55</v>
      </c>
    </row>
    <row r="8" spans="1:6" x14ac:dyDescent="0.2">
      <c r="A8" t="s">
        <v>8</v>
      </c>
      <c r="D8" s="1" t="s">
        <v>88</v>
      </c>
      <c r="F8" s="5" t="s">
        <v>56</v>
      </c>
    </row>
    <row r="9" spans="1:6" x14ac:dyDescent="0.2">
      <c r="A9" t="s">
        <v>9</v>
      </c>
      <c r="D9" s="2" t="s">
        <v>89</v>
      </c>
      <c r="F9" s="6" t="s">
        <v>57</v>
      </c>
    </row>
    <row r="10" spans="1:6" x14ac:dyDescent="0.2">
      <c r="A10" t="s">
        <v>10</v>
      </c>
      <c r="B10" t="s">
        <v>26</v>
      </c>
      <c r="F10" s="5" t="s">
        <v>58</v>
      </c>
    </row>
    <row r="11" spans="1:6" x14ac:dyDescent="0.2">
      <c r="A11" t="s">
        <v>11</v>
      </c>
      <c r="B11" t="s">
        <v>25</v>
      </c>
      <c r="F11" s="6" t="s">
        <v>59</v>
      </c>
    </row>
    <row r="12" spans="1:6" x14ac:dyDescent="0.2">
      <c r="A12" t="s">
        <v>12</v>
      </c>
      <c r="B12" t="s">
        <v>27</v>
      </c>
      <c r="F12" s="5" t="s">
        <v>60</v>
      </c>
    </row>
    <row r="13" spans="1:6" x14ac:dyDescent="0.2">
      <c r="A13" t="s">
        <v>13</v>
      </c>
      <c r="B13" t="s">
        <v>28</v>
      </c>
      <c r="F13" s="6" t="s">
        <v>61</v>
      </c>
    </row>
    <row r="14" spans="1:6" x14ac:dyDescent="0.2">
      <c r="A14" t="s">
        <v>14</v>
      </c>
    </row>
    <row r="15" spans="1:6" x14ac:dyDescent="0.2">
      <c r="A15" t="s">
        <v>15</v>
      </c>
    </row>
    <row r="16" spans="1:6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75</v>
      </c>
    </row>
    <row r="21" spans="1:1" x14ac:dyDescent="0.2">
      <c r="A21" t="s">
        <v>76</v>
      </c>
    </row>
  </sheetData>
  <sheetProtection algorithmName="SHA-512" hashValue="wra3jIQtjBwncHXfoCPerkp0OdMWo7Q263A3zwu9meyM0sfj9ROEdkwc+cR7nITXn/PVRKzTeJeudPUEf+2edQ==" saltValue="3jTdx9qakVFeOk/qb/Uzuw==" spinCount="100000" sheet="1" objects="1" scenarios="1" selectLockedCells="1" selectUnlockedCells="1"/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8E373C-82CB-491C-8E54-3AD887C0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walayed@outlook.com</cp:lastModifiedBy>
  <cp:lastPrinted>2023-11-05T08:32:51Z</cp:lastPrinted>
  <dcterms:created xsi:type="dcterms:W3CDTF">2022-07-07T08:15:26Z</dcterms:created>
  <dcterms:modified xsi:type="dcterms:W3CDTF">2023-11-05T08:38:56Z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